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https://mdipy-my.sharepoint.com/personal/claro_rojas_mdi_gov_py/Documents/DGTA/RCC/INFORME ANUAL/"/>
    </mc:Choice>
  </mc:AlternateContent>
  <xr:revisionPtr revIDLastSave="3033" documentId="8_{3EDD1462-8899-4734-9C1D-EF85C8417286}" xr6:coauthVersionLast="47" xr6:coauthVersionMax="47" xr10:uidLastSave="{AE85CF4B-0D36-41B0-869F-98E078B6B7B0}"/>
  <bookViews>
    <workbookView xWindow="-120" yWindow="-120" windowWidth="29040" windowHeight="15840" xr2:uid="{00000000-000D-0000-FFFF-FFFF00000000}"/>
  </bookViews>
  <sheets>
    <sheet name="MATRIZ RCC_23" sheetId="1" r:id="rId1"/>
    <sheet name="Hoja1" sheetId="2" r:id="rId2"/>
  </sheets>
  <externalReferences>
    <externalReference r:id="rId3"/>
  </externalReferences>
  <definedNames>
    <definedName name="_xlnm.Print_Area" localSheetId="0">'MATRIZ RCC_23'!$A$1:$G$462</definedName>
    <definedName name="_xlnm.Print_Titles" localSheetId="0">'MATRIZ RCC_23'!$1:$1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36" i="2" l="1"/>
  <c r="F37" i="2"/>
  <c r="F38" i="2"/>
  <c r="E322" i="1" l="1"/>
  <c r="D322" i="1"/>
  <c r="F321" i="1"/>
  <c r="F320" i="1"/>
  <c r="E319" i="1"/>
  <c r="D319" i="1"/>
  <c r="F318" i="1"/>
  <c r="E316" i="1"/>
  <c r="E317" i="1" s="1"/>
  <c r="D316" i="1"/>
  <c r="D317" i="1" s="1"/>
  <c r="F315" i="1"/>
  <c r="F314" i="1"/>
  <c r="E312" i="1"/>
  <c r="D312" i="1"/>
  <c r="F311" i="1"/>
  <c r="F310" i="1"/>
  <c r="F309" i="1"/>
  <c r="E308" i="1"/>
  <c r="D308" i="1"/>
  <c r="F307" i="1"/>
  <c r="F306" i="1"/>
  <c r="F305" i="1"/>
  <c r="E304" i="1"/>
  <c r="D304" i="1"/>
  <c r="F303" i="1"/>
  <c r="F302" i="1"/>
  <c r="F301" i="1"/>
  <c r="F300" i="1"/>
  <c r="F299" i="1"/>
  <c r="F298" i="1"/>
  <c r="E297" i="1"/>
  <c r="D297" i="1"/>
  <c r="F296" i="1"/>
  <c r="F295" i="1"/>
  <c r="E294" i="1"/>
  <c r="D294" i="1"/>
  <c r="F293" i="1"/>
  <c r="F292" i="1"/>
  <c r="E290" i="1"/>
  <c r="D290" i="1"/>
  <c r="F289" i="1"/>
  <c r="F288" i="1"/>
  <c r="F287" i="1"/>
  <c r="F286" i="1"/>
  <c r="F285" i="1"/>
  <c r="F284" i="1"/>
  <c r="E283" i="1"/>
  <c r="D283" i="1"/>
  <c r="F282" i="1"/>
  <c r="E281" i="1"/>
  <c r="D281" i="1"/>
  <c r="F280" i="1"/>
  <c r="F279" i="1"/>
  <c r="F278" i="1"/>
  <c r="E277" i="1"/>
  <c r="D277" i="1"/>
  <c r="F276" i="1"/>
  <c r="F275" i="1"/>
  <c r="F274" i="1"/>
  <c r="F273" i="1"/>
  <c r="F272" i="1"/>
  <c r="F271" i="1"/>
  <c r="E270" i="1"/>
  <c r="D270" i="1"/>
  <c r="F269" i="1"/>
  <c r="F268" i="1"/>
  <c r="F267" i="1"/>
  <c r="F266" i="1"/>
  <c r="E265" i="1"/>
  <c r="D265" i="1"/>
  <c r="F264" i="1"/>
  <c r="E263" i="1"/>
  <c r="D263" i="1"/>
  <c r="F262" i="1"/>
  <c r="E260" i="1"/>
  <c r="D260" i="1"/>
  <c r="F259" i="1"/>
  <c r="F258" i="1"/>
  <c r="E257" i="1"/>
  <c r="D257" i="1"/>
  <c r="F256" i="1"/>
  <c r="F255" i="1"/>
  <c r="E254" i="1"/>
  <c r="D254" i="1"/>
  <c r="F253" i="1"/>
  <c r="E252" i="1"/>
  <c r="D252" i="1"/>
  <c r="F251" i="1"/>
  <c r="F250" i="1"/>
  <c r="F249" i="1"/>
  <c r="F248" i="1"/>
  <c r="F247" i="1"/>
  <c r="F246" i="1"/>
  <c r="F245" i="1"/>
  <c r="F244" i="1"/>
  <c r="F243" i="1"/>
  <c r="F242" i="1"/>
  <c r="E241" i="1"/>
  <c r="D241" i="1"/>
  <c r="F240" i="1"/>
  <c r="F239" i="1"/>
  <c r="F238" i="1"/>
  <c r="F237" i="1"/>
  <c r="F236" i="1"/>
  <c r="F235" i="1"/>
  <c r="F234" i="1"/>
  <c r="E233" i="1"/>
  <c r="D233" i="1"/>
  <c r="F232" i="1"/>
  <c r="F231" i="1"/>
  <c r="E230" i="1"/>
  <c r="D230" i="1"/>
  <c r="F229" i="1"/>
  <c r="F228" i="1"/>
  <c r="F227" i="1"/>
  <c r="F226" i="1"/>
  <c r="E224" i="1"/>
  <c r="D224" i="1"/>
  <c r="F223" i="1"/>
  <c r="E222" i="1"/>
  <c r="D222" i="1"/>
  <c r="F221" i="1"/>
  <c r="F220" i="1"/>
  <c r="F219" i="1"/>
  <c r="F218" i="1"/>
  <c r="E217" i="1"/>
  <c r="D217" i="1"/>
  <c r="F216" i="1"/>
  <c r="F215" i="1"/>
  <c r="F214" i="1"/>
  <c r="F213" i="1"/>
  <c r="F212" i="1"/>
  <c r="E211" i="1"/>
  <c r="D211" i="1"/>
  <c r="F210" i="1"/>
  <c r="F209" i="1"/>
  <c r="E208" i="1"/>
  <c r="D208" i="1"/>
  <c r="F207" i="1"/>
  <c r="F206" i="1"/>
  <c r="F205" i="1"/>
  <c r="E323" i="1" l="1"/>
  <c r="F230" i="1"/>
  <c r="F233" i="1"/>
  <c r="F254" i="1"/>
  <c r="F257" i="1"/>
  <c r="F270" i="1"/>
  <c r="F277" i="1"/>
  <c r="F283" i="1"/>
  <c r="F290" i="1"/>
  <c r="F263" i="1"/>
  <c r="F208" i="1"/>
  <c r="F294" i="1"/>
  <c r="F304" i="1"/>
  <c r="F297" i="1"/>
  <c r="F222" i="1"/>
  <c r="F217" i="1"/>
  <c r="F265" i="1"/>
  <c r="D313" i="1"/>
  <c r="E313" i="1"/>
  <c r="F319" i="1"/>
  <c r="F322" i="1"/>
  <c r="F211" i="1"/>
  <c r="D225" i="1"/>
  <c r="F241" i="1"/>
  <c r="F252" i="1"/>
  <c r="D261" i="1"/>
  <c r="F281" i="1"/>
  <c r="E291" i="1"/>
  <c r="E225" i="1"/>
  <c r="E261" i="1"/>
  <c r="F308" i="1"/>
  <c r="D323" i="1"/>
  <c r="F323" i="1" s="1"/>
  <c r="F317" i="1"/>
  <c r="D291" i="1"/>
  <c r="F260" i="1"/>
  <c r="F312" i="1"/>
  <c r="F316" i="1"/>
  <c r="F224" i="1"/>
  <c r="F313" i="1" l="1"/>
  <c r="F225" i="1"/>
  <c r="F291" i="1"/>
  <c r="E324" i="1"/>
  <c r="F261" i="1"/>
  <c r="D324" i="1"/>
  <c r="F324" i="1" l="1"/>
</calcChain>
</file>

<file path=xl/sharedStrings.xml><?xml version="1.0" encoding="utf-8"?>
<sst xmlns="http://schemas.openxmlformats.org/spreadsheetml/2006/main" count="1099" uniqueCount="838">
  <si>
    <t>1- PRESENTACIÓN</t>
  </si>
  <si>
    <t>Misión institucional</t>
  </si>
  <si>
    <t>Nro.</t>
  </si>
  <si>
    <t>Dependencia</t>
  </si>
  <si>
    <t>Responsable</t>
  </si>
  <si>
    <t>Cargo que Ocupa</t>
  </si>
  <si>
    <t>Priorización</t>
  </si>
  <si>
    <t>Vinculación POI, PEI, PND, ODS.</t>
  </si>
  <si>
    <t>Justificaciones</t>
  </si>
  <si>
    <t>1°</t>
  </si>
  <si>
    <t>2°</t>
  </si>
  <si>
    <t>3°</t>
  </si>
  <si>
    <t>Mes</t>
  </si>
  <si>
    <t>Nivel de Cumplimiento (%)</t>
  </si>
  <si>
    <t>Enero</t>
  </si>
  <si>
    <t>Febrero</t>
  </si>
  <si>
    <t>Marzo</t>
  </si>
  <si>
    <t>Abril</t>
  </si>
  <si>
    <t>Cantidad de Consultas</t>
  </si>
  <si>
    <t>Respondidos</t>
  </si>
  <si>
    <t>Mayo</t>
  </si>
  <si>
    <t>Junio</t>
  </si>
  <si>
    <t>N°</t>
  </si>
  <si>
    <t>Descripción</t>
  </si>
  <si>
    <t>Objetivo</t>
  </si>
  <si>
    <t>Metas</t>
  </si>
  <si>
    <t>Población Beneficiaria</t>
  </si>
  <si>
    <t>Porcentaje de Ejecución</t>
  </si>
  <si>
    <t>Resultados Logrados</t>
  </si>
  <si>
    <t>Evidencia (Informe de Avance de Metas - SPR)</t>
  </si>
  <si>
    <t>ID</t>
  </si>
  <si>
    <t>Objeto</t>
  </si>
  <si>
    <t>Valor del Contrato</t>
  </si>
  <si>
    <t>Proveedor Adjudicado</t>
  </si>
  <si>
    <t>Estado (Ejecución - Finiquitado)</t>
  </si>
  <si>
    <t>Enlace DNCP</t>
  </si>
  <si>
    <t>Presupuestado</t>
  </si>
  <si>
    <t>Ejecutado</t>
  </si>
  <si>
    <t>Saldos</t>
  </si>
  <si>
    <t>Evidencia (Enlace Ley 5189)</t>
  </si>
  <si>
    <t>Evidencia</t>
  </si>
  <si>
    <t>5.1. Canales de Participación Ciudadana existentes a la fecha.</t>
  </si>
  <si>
    <t>Denominación</t>
  </si>
  <si>
    <t>Dependencia Responsable del Canal de Participación</t>
  </si>
  <si>
    <t>Evidencia (Página Web, Buzón de SQR, Etc.)</t>
  </si>
  <si>
    <t>Ticket Numero</t>
  </si>
  <si>
    <t>Fecha Ingreso</t>
  </si>
  <si>
    <t>Estado</t>
  </si>
  <si>
    <t>Auditorias Financieras</t>
  </si>
  <si>
    <t>Evidencia (Enlace Ley 5282/14)</t>
  </si>
  <si>
    <t>Auditorias de Gestión</t>
  </si>
  <si>
    <t>Auditorías Externas</t>
  </si>
  <si>
    <t>Otros tipos de Auditoria</t>
  </si>
  <si>
    <t>Planes de Mejoramiento elaborados en el Trimestre</t>
  </si>
  <si>
    <t>Informe de referencia</t>
  </si>
  <si>
    <t>Evidencia (Adjuntar Documento)</t>
  </si>
  <si>
    <t>Periodo</t>
  </si>
  <si>
    <t>Cantidad de Miembros del CRCC:</t>
  </si>
  <si>
    <t>Total Mujeres:</t>
  </si>
  <si>
    <t>Total Hombres :</t>
  </si>
  <si>
    <t>Nivel de Cumplimiento</t>
  </si>
  <si>
    <t>Total nivel directivo o rango superior:</t>
  </si>
  <si>
    <t>Calificación MECIP de la Contraloría General de la República (CGR)</t>
  </si>
  <si>
    <t>Julio</t>
  </si>
  <si>
    <t>Agosto</t>
  </si>
  <si>
    <t xml:space="preserve">Septiembre </t>
  </si>
  <si>
    <t>Octubre</t>
  </si>
  <si>
    <t>Noviembre</t>
  </si>
  <si>
    <t>Diciembre</t>
  </si>
  <si>
    <t>Septiembre</t>
  </si>
  <si>
    <t>4°</t>
  </si>
  <si>
    <t>5°</t>
  </si>
  <si>
    <t>2-PRESENTACIÓN DE LOS MIEMBROS DEL COMITÉ DE RENDICIÓN DE CUENTAS AL CIUDADANO (CRCC)</t>
  </si>
  <si>
    <t xml:space="preserve">Tema </t>
  </si>
  <si>
    <t>Enlace Portal de Transparencia de la SENAC</t>
  </si>
  <si>
    <t>Enlace publicación de SFP</t>
  </si>
  <si>
    <t>Enlace Portal AIP</t>
  </si>
  <si>
    <t>Fecha</t>
  </si>
  <si>
    <t>Fecha de Contrato</t>
  </si>
  <si>
    <t>Enlace Portal de Denuncias de la SENAC</t>
  </si>
  <si>
    <t>Nro. Informe</t>
  </si>
  <si>
    <t>(Se incluyen los logros alcanzados por la institución durante el periodo, debiendo actualizar la información con cada informe trimestral. Puede apoyarse con gráficos, cuadros dinámicos que describan los logros)</t>
  </si>
  <si>
    <t xml:space="preserve">(Puede complementar aquí y apoyarse en gráficos ilustrativos) </t>
  </si>
  <si>
    <t xml:space="preserve">(Puede complementar información aquí y apoyarse en gráficos ilustrativos) </t>
  </si>
  <si>
    <t xml:space="preserve">(Describir aquí los motivos de la selección temática y exponer si existió participación ciudadana en el proceso. Vincular la selección con el POI, PEI, PND2030 y ODS) </t>
  </si>
  <si>
    <t>MATRIZ DE INFORMACIÓN MINIMA PARA INFORME DE RENDICIÓN DE CUENTAS AL CIUDADANO - EJERCICIO 2023</t>
  </si>
  <si>
    <t>Producto (actividades, materiales, insumos, etc)</t>
  </si>
  <si>
    <t>Enlace</t>
  </si>
  <si>
    <t>Cantidad de Riesgos detectados</t>
  </si>
  <si>
    <t>Medidas de mitigación</t>
  </si>
  <si>
    <t>Enlace Evidencias</t>
  </si>
  <si>
    <t>Descripción del Riesgo de corrupción</t>
  </si>
  <si>
    <t>Descripción de las actividades realizadas en base a los resultados</t>
  </si>
  <si>
    <t>Cantidad de indicadores</t>
  </si>
  <si>
    <t>Descripción del Indicador misional</t>
  </si>
  <si>
    <t>2- PLAN DE RENDICIÓN DE CUENTAS AL CIUDADANO</t>
  </si>
  <si>
    <t>3- GESTIÓN INSTITUCIONAL</t>
  </si>
  <si>
    <t>3.3 Nivel de Cumplimiento de Respuestas a Consultas Ciudadanas - Transparencia Pasiva Ley N° 5282/14</t>
  </si>
  <si>
    <t xml:space="preserve">Objeto de Gasto </t>
  </si>
  <si>
    <t>5.2. Participación y difusión en idioma Guaraní</t>
  </si>
  <si>
    <t>8- CONTROL INTERNO Y EXTERNO</t>
  </si>
  <si>
    <t>8.1 Informes de Auditorias Internas y Auditorías Externas en el Trimestre</t>
  </si>
  <si>
    <t>8.2 Modelo Estándar de Control Interno para las Instituciones Públicas del Paraguay</t>
  </si>
  <si>
    <t xml:space="preserve">9- DESCRIPCIÓN CUALITATIVA DE LOGROS ALCANZADOS </t>
  </si>
  <si>
    <t>3.4- Servicios o Productos Misionales (Depende de la Naturaleza de la Misión Insitucional, puede abarcar un Programa o Proyecto)</t>
  </si>
  <si>
    <t>3.5 Contrataciones realizadas</t>
  </si>
  <si>
    <t>3.6 Ejecución Financiera</t>
  </si>
  <si>
    <t>5- PARTICIPACIÓN CIUDADANA</t>
  </si>
  <si>
    <t>6.2 Gestión de riesgos de corrupción</t>
  </si>
  <si>
    <t>2.1. Resolución de Aprobación y Anexo de Plan de Rendición de Cuentas</t>
  </si>
  <si>
    <t>2.2 Plan de Rendición de Cuentas. (Copiar abajo link de acceso directo)</t>
  </si>
  <si>
    <t>6- INDICADORES MISIONALES DE RENDICIÓN DE CUENTAS AL CIUDADANO</t>
  </si>
  <si>
    <t>6.1- Indicadores Misionales Identificados</t>
  </si>
  <si>
    <t>7- GESTIÓN DE DENUNCIAS</t>
  </si>
  <si>
    <t xml:space="preserve">Cantidad de hombres </t>
  </si>
  <si>
    <t>Cantidad de mujeres</t>
  </si>
  <si>
    <t>No Respondidos o Reconsideradas</t>
  </si>
  <si>
    <t>7.1.Gestión de denuncias de corrupción</t>
  </si>
  <si>
    <t>Institución: Ministerio del Interior</t>
  </si>
  <si>
    <t>Derivadas</t>
  </si>
  <si>
    <t>"Somos una Organización del Estado encargado de la creación y aplicación de políticas públicas que garanticen la seguridad ciudadana y la gobernabilidad democrática, contribuyendo al desarrollo del país y el bienestar de la población, con enfoque de Derechos Humanos"</t>
  </si>
  <si>
    <t>https://www.mdi.gov.py/wp-content/uploads/2023/03/Resolucion-N%C2%B0-49-CONFORMACION-DEL-COMITE-DE-RCC.pdf</t>
  </si>
  <si>
    <t>Dirección General de Transparencia y Anticorrupción</t>
  </si>
  <si>
    <t>Dirección General de Gabinete</t>
  </si>
  <si>
    <t xml:space="preserve">Director General </t>
  </si>
  <si>
    <t>Secretaría General</t>
  </si>
  <si>
    <t>Secretario General</t>
  </si>
  <si>
    <t>Dirección General de Asesoría Jurídica</t>
  </si>
  <si>
    <t>Dirección General de Administración y Finanzas</t>
  </si>
  <si>
    <t>Dirección General de Tecnología y Comunicaciones</t>
  </si>
  <si>
    <t>Encargado de Despacho</t>
  </si>
  <si>
    <t>Dirección de Auditoría Interna</t>
  </si>
  <si>
    <t xml:space="preserve">Directora </t>
  </si>
  <si>
    <t>Viceministerio de Seguridad Interna</t>
  </si>
  <si>
    <t>Viceministro</t>
  </si>
  <si>
    <t>Viceministerio de Asuntos Políticos</t>
  </si>
  <si>
    <t>Dirección General del Sistema 911</t>
  </si>
  <si>
    <t>https://www.mdi.gov.py/wp-content/uploads/2023/03/Resolucion-N%C2%B0-63-POR-LA-CUAL-SE-APRUEBA-EL-PLAN-DE-RENIDCION-DE-CUENTAS-AL-CIUDADANO-2023.pdf</t>
  </si>
  <si>
    <t>https://www.mdi.gov.py/wp-content/uploads/2023/03/Plan-de-Rendicion-de-Cuentas-al-Ciudadano-2023.pdf</t>
  </si>
  <si>
    <t>1) Plan Operativo Anual 2023
2) Plan Estratégico Institucional 
Objetivo N° 1
3) Plan Nacional de Desarrollo
Eje 1
4) ODS N°5, 11 y 16.</t>
  </si>
  <si>
    <t>https://mdipy-my.sharepoint.com/:b:/g/personal/esther_dure_mdi_gov_py/EYNTUflpSkRBr1pS8GFfKoUBQLlxPKYdRH6KmyFk7wSNCQ?e=WbbIEB</t>
  </si>
  <si>
    <t>https://mdipy-my.sharepoint.com/:b:/g/personal/esther_dure_mdi_gov_py/EVmneCP_ayRDh3Wly-pe1LUBbDeIFHka9JqOUIs2DUDXbw?e=2GQKpe</t>
  </si>
  <si>
    <t xml:space="preserve"> Plan Operativo Anual 2023</t>
  </si>
  <si>
    <t>https://mdipy-my.sharepoint.com/:b:/g/personal/esther_dure_mdi_gov_py/EQgvRl86IApAl-0ZTrqXUJwBOJRmbtbAK_FC1H5bgI3P7Q?e=CXs0xT</t>
  </si>
  <si>
    <t>6°</t>
  </si>
  <si>
    <t>Programa de Fortalecimiento del Observatorio de Seguridad y Convivencia Ciudadana</t>
  </si>
  <si>
    <t>https://mdipy-my.sharepoint.com/:b:/g/personal/esther_dure_mdi_gov_py/EcjG6WYt2slMoDM36AV1hwsBSEQoMpt8A1OLaZMqGTFcBw?e=8QTvIQ</t>
  </si>
  <si>
    <t>7°</t>
  </si>
  <si>
    <t xml:space="preserve">Gestión Integrada de Seguridad Ciudadana </t>
  </si>
  <si>
    <t>https://mdipy-my.sharepoint.com/:b:/g/personal/esther_dure_mdi_gov_py/ERYSh_QLPblOhZfwEWtAcz0BcZK3F-jvqwzzCCGsjx7lkg?e=Ovvh1Q</t>
  </si>
  <si>
    <t>Transversalizar e internalizar en los procedimientos policiales los estándares establecidos en materia de DD.HH, aplicados a la función policial.</t>
  </si>
  <si>
    <t>Programa Departamentos y Municipios Seguros</t>
  </si>
  <si>
    <t>Plazo de publicación aún no venció</t>
  </si>
  <si>
    <t>https://transparencia.senac.gov.py/portal</t>
  </si>
  <si>
    <t>Programa Seamos Ciudadanos 
1. Jornadas de Servicios Comunitarios y
2. Jornadas Cívicas</t>
  </si>
  <si>
    <t>POA 2023</t>
  </si>
  <si>
    <t xml:space="preserve">Coordinación y traslado hasta comunidades vulnerables, carenciadas y alejadas de asistencia interinstitucional de servicios elementales, permitiendo a la gente acceder y tener una solución rápida y respuesta efectiva e integral a sus necesidades. </t>
  </si>
  <si>
    <t xml:space="preserve"> Programa Gobernanza Efectiva</t>
  </si>
  <si>
    <t>POA 2023; PEI-OBJ 1, PND-EJE1; ODS N°5 ,11 Y 16</t>
  </si>
  <si>
    <t>8°</t>
  </si>
  <si>
    <t>Propuesta para la Modificación de la Ley 4739/12</t>
  </si>
  <si>
    <t>Plan Operativo Anual 2023</t>
  </si>
  <si>
    <t>Ajustar la normativa legal a las necesidades actuales del Sistema 911, con la finalidad de fortalecer el mismo y contar con los argumentos jurídicos, técnicos y operativos que optimicen la atención al ciudadano de manera oportuna, efectiva y eficiente.</t>
  </si>
  <si>
    <t>9°</t>
  </si>
  <si>
    <t xml:space="preserve">Ampliación de Cobertura del Sistema de Video Vigilancia </t>
  </si>
  <si>
    <t>10°</t>
  </si>
  <si>
    <t>Mesa Interinstitucional del Sistema de Emergencias 911 en el CSE 911 de Asunción y las Regionales del Interior del País</t>
  </si>
  <si>
    <t>11°</t>
  </si>
  <si>
    <t>Concienciar a la ciudadanía sobre la correcta utilización del Sistema Nacional de Emergencias 911 con el objeto de dar a conocer su importancia a fin de disminuir la cantidad de llamadas de no emergencia y optimizar el servicio en las llamadas de emergencia.</t>
  </si>
  <si>
    <t>12°</t>
  </si>
  <si>
    <t>13°</t>
  </si>
  <si>
    <t>14°</t>
  </si>
  <si>
    <t xml:space="preserve">Misión: “Somos un Organismo del Estado encargado de la creación y aplicación de políticas públicas que garanticen la seguridad ciudadana y la gobernabilidad democrática, contribuyendo al desarrollo del país y el bienestar de la población, con enfoque de Derechos Humanos.” Res. MI Nº 162/2019.
</t>
  </si>
  <si>
    <t>https://mdipy-my.sharepoint.com/:b:/g/personal/dganticorrupcion_mdi_gov_py/ERGPikEFwW1OsutwJjRrd4YBsy6JzENYFeoVyP_uMhP1UQ?e=Jk5AHH</t>
  </si>
  <si>
    <t>https://mdipy-my.sharepoint.com/:b:/g/personal/dganticorrupcion_mdi_gov_py/ESbcD2xJGmFFss6XtrP0MUoBle6hh3Yn_gg2p1plpwradg?e=0gq74J</t>
  </si>
  <si>
    <t xml:space="preserve"> Porcentaje de avance de Cronograma de socialización.</t>
  </si>
  <si>
    <t xml:space="preserve"> Porcentaje de avance de la aprobación  del  Cronograma de socialización, por parte del VMSI</t>
  </si>
  <si>
    <t>Presentación ante el VMSI para su aprobación.</t>
  </si>
  <si>
    <t>Porcentaje de avance de la presentación del cronograma al VMSI</t>
  </si>
  <si>
    <t xml:space="preserve">1-	Proyecto de modificación de Ley aprobado
2-	Presentación y fundamentación ante el Congreso Nacional
3-	Promulgación de la Ley  </t>
  </si>
  <si>
    <t>SOME S.A.C.I.A.</t>
  </si>
  <si>
    <t>SUELDOS</t>
  </si>
  <si>
    <t>AGUINALDO</t>
  </si>
  <si>
    <t>REMUNERACIONES TEMPORALES</t>
  </si>
  <si>
    <t>SUBSIDIO FAMILIAR</t>
  </si>
  <si>
    <t>BONIFICACIONES</t>
  </si>
  <si>
    <t>GRATIFICACIONES POR SERVICIOS ESPECIALES</t>
  </si>
  <si>
    <t>ASIGNACIONES COMPLEMENTARIAS</t>
  </si>
  <si>
    <t>JORNALES</t>
  </si>
  <si>
    <t>HONORARIOS PROFESIONALES</t>
  </si>
  <si>
    <t>PERSONAL CONTRATADO</t>
  </si>
  <si>
    <t>OTROS GASTOS DEL PERSONAL</t>
  </si>
  <si>
    <t xml:space="preserve"> SERVICIOS PERSONALES</t>
  </si>
  <si>
    <t>AGUA</t>
  </si>
  <si>
    <t xml:space="preserve">PASAJES </t>
  </si>
  <si>
    <t>MANTENIMIENTO Y REPARACIONES MENORES DE MAQUINARIAS, EQUIPOS Y MUEBLES DE OFICINAS</t>
  </si>
  <si>
    <t>MANTENIMIENTO Y REPARACIONES MENORES DE EQUIPOS DE TRANSPORTE</t>
  </si>
  <si>
    <t>MANTENIMIENTO Y REPARACIONES MENORES DE INSTALACIONES</t>
  </si>
  <si>
    <t>GASTOS POR SERVICIO DE ASEO, MANTENIMIENTO Y REPARACIONES</t>
  </si>
  <si>
    <t>IMPRENTA, PUBLICACIONES Y REPRODUCCIONES</t>
  </si>
  <si>
    <t>SERVICIOS BANCARIOS</t>
  </si>
  <si>
    <t>PRIMAS Y GASTOS DE SEGUROS</t>
  </si>
  <si>
    <t>PUBLICIDAD Y PROPAGANDA</t>
  </si>
  <si>
    <t>SERVICIO SOCIAL</t>
  </si>
  <si>
    <t>SERVICIO DE CEREMONIAL</t>
  </si>
  <si>
    <t>SERVICIO DE CATERING</t>
  </si>
  <si>
    <t>OTROS SERVICIOS EN GENERAL</t>
  </si>
  <si>
    <t>SERVICIOS NO PERSONALES</t>
  </si>
  <si>
    <t>ALIMENTOS PARA PERSONAS</t>
  </si>
  <si>
    <t>PRODUCTOS ALIMENTICIOS</t>
  </si>
  <si>
    <t>ELEMENTOS DE LIMPIEZA</t>
  </si>
  <si>
    <t>UTENSILIOS DE COCINA Y COMEDOR</t>
  </si>
  <si>
    <t>REPUESTOS Y ACCESORIOS MENORES</t>
  </si>
  <si>
    <t>BIENES DE CONSUMO DE OFICINAS E INSUMOS</t>
  </si>
  <si>
    <t>TINTAS, PINTURAS Y COLORANTES</t>
  </si>
  <si>
    <t>COMBUSTIBLES</t>
  </si>
  <si>
    <t>COMBUSTIBLES Y LIBRICANTES</t>
  </si>
  <si>
    <t>HERRAMIENTAS MENORES</t>
  </si>
  <si>
    <t>BIENES DE CONSUMO VARIOS</t>
  </si>
  <si>
    <t>OTROS BIENES DE CONSUMO</t>
  </si>
  <si>
    <t>BIENES DE CONSUMO E INSUMOS</t>
  </si>
  <si>
    <t>CONSTRUCCIONES DE OBRAS DE USO INSTITUCIONAL</t>
  </si>
  <si>
    <t>CONSTRUCCIONES</t>
  </si>
  <si>
    <t>EQUIPOS EDUCATIVOS Y RECREACIONALES</t>
  </si>
  <si>
    <t>EQUIPOS DE COMUNICACIONES Y SEÑALAMIENTOS</t>
  </si>
  <si>
    <t>ADQUISICIONES DE MAQUINARIAS, EQUIPOS Y HERRAMIENTAS EN GENERAL</t>
  </si>
  <si>
    <t>ADQUISICIONES DE EQUIPOS DE OFICINA</t>
  </si>
  <si>
    <t>EQUIPOS MILITARES Y DE SEGURIDAD</t>
  </si>
  <si>
    <t>EQUIPOS DE SEGURIDAD INSTITUCIONAL</t>
  </si>
  <si>
    <t>ADQUISICONES DE EQUIPOS MILITARES Y DE SEGURIDAD</t>
  </si>
  <si>
    <t>ACTIVOS INTANGIBLES</t>
  </si>
  <si>
    <t>ADQUISICION DE ACTIVOS INTANGIBLES</t>
  </si>
  <si>
    <t>INVERSIÓN FISICA</t>
  </si>
  <si>
    <t>INDEMNIZACIONES</t>
  </si>
  <si>
    <t>TRANSFERENCIAS CORRIENTES AL SECTOR PRIVADO</t>
  </si>
  <si>
    <t>TRANSFERENCIAS</t>
  </si>
  <si>
    <t>PAGO DE IMPUESTOS, TASAS, GASTOS JUDICIALES Y OTROS</t>
  </si>
  <si>
    <t>PAGO DE IMPUESTOS , TASAS, GASTOS JUDICIALES Y OTROS</t>
  </si>
  <si>
    <t>GASTOS RESERVADOS</t>
  </si>
  <si>
    <t>OTROS GASTOS</t>
  </si>
  <si>
    <t>SERVICIOS DE COMUNICACIONES</t>
  </si>
  <si>
    <t>Dirección de Finanzas, dependiente de la Dirección General de Administración y Finanzas</t>
  </si>
  <si>
    <t>Cantidad de funcionarios que completaron el diagnóstico</t>
  </si>
  <si>
    <t xml:space="preserve">Propiciar los mecanismos adecuados para optimizar los conocimientos de Gobernadores e Intendentes, entablando interinstitucionalmente mesas de diálogo permanente y jornadas de capacitación técnica, a fin de lograr una gobernanza efectiva. </t>
  </si>
  <si>
    <t>3.1 Nivel de Cumplimiento  de Mínimo de Información Disponible - Transparencia Activa Ley 5189 /14</t>
  </si>
  <si>
    <t>3.2 Nivel de Cumplimiento  de Mínimo de Información Disponible - Transparencia Activa Ley 5282/14</t>
  </si>
  <si>
    <t>Ámbito de Aplicación</t>
  </si>
  <si>
    <t>111.10.1</t>
  </si>
  <si>
    <t>113.10.1</t>
  </si>
  <si>
    <t>114.10.1</t>
  </si>
  <si>
    <t>123.10.1</t>
  </si>
  <si>
    <t>123.30.1</t>
  </si>
  <si>
    <t>131.10.1</t>
  </si>
  <si>
    <t>133.10.1</t>
  </si>
  <si>
    <t>133.30.1</t>
  </si>
  <si>
    <t>137.10.1</t>
  </si>
  <si>
    <t>137.30.1</t>
  </si>
  <si>
    <t>141.30.1</t>
  </si>
  <si>
    <t>144.10.1</t>
  </si>
  <si>
    <t>145.10.1</t>
  </si>
  <si>
    <t>199.10.1</t>
  </si>
  <si>
    <t>211.10.1</t>
  </si>
  <si>
    <t>212.10.1</t>
  </si>
  <si>
    <t>214.10.1</t>
  </si>
  <si>
    <t>231.10.1</t>
  </si>
  <si>
    <t>232.10.1</t>
  </si>
  <si>
    <t>242.10.1</t>
  </si>
  <si>
    <t>242.30.1</t>
  </si>
  <si>
    <t>243.10.1</t>
  </si>
  <si>
    <t>244.10.1</t>
  </si>
  <si>
    <t>244.30.1</t>
  </si>
  <si>
    <t>245.10.1</t>
  </si>
  <si>
    <t>246.10.1</t>
  </si>
  <si>
    <t>261.10.1</t>
  </si>
  <si>
    <t>261.30.1</t>
  </si>
  <si>
    <t>262.10.1</t>
  </si>
  <si>
    <t>263.10.1</t>
  </si>
  <si>
    <t>264.10.1</t>
  </si>
  <si>
    <t>264.30.1</t>
  </si>
  <si>
    <t>265.10.1</t>
  </si>
  <si>
    <t>266.10.1</t>
  </si>
  <si>
    <t>268.10.1</t>
  </si>
  <si>
    <t>269.10.1</t>
  </si>
  <si>
    <t>SERVICIOS TECNICOS Y PROFESIONALES</t>
  </si>
  <si>
    <t>271.10.1</t>
  </si>
  <si>
    <t>281.10.1</t>
  </si>
  <si>
    <t>284.10.1</t>
  </si>
  <si>
    <t>291.10.1</t>
  </si>
  <si>
    <t>291.30.1</t>
  </si>
  <si>
    <t>311.10.1</t>
  </si>
  <si>
    <t>331.10.1</t>
  </si>
  <si>
    <t>333.10.1</t>
  </si>
  <si>
    <t>PRODUCTOS DE ARTES GRAFICAS</t>
  </si>
  <si>
    <t>334.10.1</t>
  </si>
  <si>
    <t>335.10.1</t>
  </si>
  <si>
    <t>341.10.1</t>
  </si>
  <si>
    <t>342.10.1</t>
  </si>
  <si>
    <t>343.10.1</t>
  </si>
  <si>
    <t>344.10.1</t>
  </si>
  <si>
    <t>345.10.1</t>
  </si>
  <si>
    <t>PRODUCTOS DE VIDRIO, LOZA Y PORCELANA</t>
  </si>
  <si>
    <t>346.10.1</t>
  </si>
  <si>
    <t>351.10.1</t>
  </si>
  <si>
    <t>355.10.1</t>
  </si>
  <si>
    <t>358.10.1</t>
  </si>
  <si>
    <t>361.10.1</t>
  </si>
  <si>
    <t>392.10.1</t>
  </si>
  <si>
    <t>394.10.1</t>
  </si>
  <si>
    <t>396.10.1</t>
  </si>
  <si>
    <t>397.10.1</t>
  </si>
  <si>
    <t>398.10.1</t>
  </si>
  <si>
    <t>399.10.1</t>
  </si>
  <si>
    <t>522.10.1</t>
  </si>
  <si>
    <t>522.20.405</t>
  </si>
  <si>
    <t>534.10.1</t>
  </si>
  <si>
    <t>536.10.1</t>
  </si>
  <si>
    <t>541.10.1</t>
  </si>
  <si>
    <t>542.10.1</t>
  </si>
  <si>
    <t>543.10.1</t>
  </si>
  <si>
    <t>543.10.3</t>
  </si>
  <si>
    <t>543.20.405</t>
  </si>
  <si>
    <t>551.10.1</t>
  </si>
  <si>
    <t>551.20.4</t>
  </si>
  <si>
    <t>552.10.1</t>
  </si>
  <si>
    <t>579.10.3</t>
  </si>
  <si>
    <t>579.20.4</t>
  </si>
  <si>
    <t>845.10.1</t>
  </si>
  <si>
    <t>845.30.1</t>
  </si>
  <si>
    <t>910.10.1</t>
  </si>
  <si>
    <t>970.10.1</t>
  </si>
  <si>
    <t>970.30.1</t>
  </si>
  <si>
    <t>T O T A L   G R A L</t>
  </si>
  <si>
    <t>Fortalecer la formación integral del personal policial, con el fin  de unificar y optimizar el servicio policial dentro del marco de los estándares internacionales de DD.HH</t>
  </si>
  <si>
    <t xml:space="preserve">https://mdipy-my.sharepoint.com/:b:/g/personal/monitoreo_vmap_mdi_gov_py/EcqbgcH69sRKmTcHE1ny0TcBswA-8um0KH2ZMaIe2O8K5g?e=Lq9cJo     </t>
  </si>
  <si>
    <t xml:space="preserve">Programa Seamos Ciudadanos (Jornadas de Servicios Comunitarios) y (Jornadas Cívicas) </t>
  </si>
  <si>
    <t xml:space="preserve">https://mdipy-my.sharepoint.com/:b:/g/personal/monitoreo_vmap_mdi_gov_py/EYAW3qQmi09Po46kWKNbQz4BTesMfeOnSqNXWwDhxz4h_Q?e=YexdQX </t>
  </si>
  <si>
    <t xml:space="preserve">https://mdipy-my.sharepoint.com/:b:/g/personal/monitoreo_vmap_mdi_gov_py/EeiFIJJc6U9DnVAUYczYv2gByvcFg9Ij-0FfDyZHt-OiAg?e=qgEtau  </t>
  </si>
  <si>
    <t>Programa Gobernanza Efectiva</t>
  </si>
  <si>
    <t xml:space="preserve">Nivel Nacional </t>
  </si>
  <si>
    <t>Nivel Nacional</t>
  </si>
  <si>
    <t>Aprobación del Proyecto de Ampliación por el VMSI</t>
  </si>
  <si>
    <t>Porcentaje de avance  de 2 Proyectos de Ampliación aprobados por la supeioridad realizadas.</t>
  </si>
  <si>
    <t xml:space="preserve"> Porcentaje de avance de proyectos con inicios de ejecución</t>
  </si>
  <si>
    <t>Departamento de Caaguazu</t>
  </si>
  <si>
    <t>1-	Definición geográfica para ampliación de cobertura.
2-	Elaboración del Proyecto de ampliación de los puntos seleccionados.
3-	Aprobación del Proyecto de Ampliación por el VMSI
4-	Presentación ante las dependencias institucionales competentes para la búsqueda de financiamiento. 
5-	Implementación</t>
  </si>
  <si>
    <r>
      <t>5.3 Diagn</t>
    </r>
    <r>
      <rPr>
        <i/>
        <sz val="11"/>
        <color theme="1"/>
        <rFont val="Calibri Light"/>
        <family val="2"/>
        <scheme val="major"/>
      </rPr>
      <t>ós</t>
    </r>
    <r>
      <rPr>
        <b/>
        <i/>
        <u/>
        <sz val="11"/>
        <color theme="1"/>
        <rFont val="Calibri Light"/>
        <family val="2"/>
        <scheme val="major"/>
      </rPr>
      <t>tico "The Integrity app"</t>
    </r>
  </si>
  <si>
    <r>
      <rPr>
        <i/>
        <sz val="11"/>
        <color theme="1"/>
        <rFont val="Calibri Light"/>
        <family val="2"/>
        <scheme val="major"/>
      </rPr>
      <t>1-	Elaboración de Cronograma de socialización.
2-	Aprobación del Cronograma por parte del VMSI 
3-	Implementación del cronograma sobre socialización de: Políticas institucionales, Protocolos aprobados y reglamentaciones que hacen al Sistema</t>
    </r>
  </si>
  <si>
    <t xml:space="preserve">Directora General </t>
  </si>
  <si>
    <t>1) Plan Estratégico Institucional.                   
 2) Plan Operativo Anual 2023</t>
  </si>
  <si>
    <t xml:space="preserve">Programa Departamentos y Municipios Seguros VMSI	</t>
  </si>
  <si>
    <t xml:space="preserve">Diseño en materia de Políticas de Seguridad Ciudadana	</t>
  </si>
  <si>
    <t xml:space="preserve">Implementación del Plan Comunicacional sobre la correcta utilización del Sistema 911	</t>
  </si>
  <si>
    <t>Socialización sobre políticas y reglamentaciones internas</t>
  </si>
  <si>
    <t>Actualización del Plan de Capacitaciones al Talento Humano del Sistema 911</t>
  </si>
  <si>
    <t xml:space="preserve">Mapeo Jurisdiccional Georreferenciado de las dependencias Policiales por Regionales del CSE911	</t>
  </si>
  <si>
    <t xml:space="preserve">Proporcionar los mecanismos adecuados para optimizar los conocimientos de Gobernadores e Intendentes instalando interinstitucionalmente mesas de diálogo permanente y jornadas de capacitación técnica, a fin de lograr una gobernanza efectiva. </t>
  </si>
  <si>
    <t>Generar, promover y proponer políticas, planes, programas y proyectos institucionales, relativas a la seguridad ciudadana.</t>
  </si>
  <si>
    <t xml:space="preserve">Fortalecer la formación integral del personal policial, con el fin de unificar y optimizar el servicio policial dentro del marco de los estándares internacionales de DD.HH	</t>
  </si>
  <si>
    <t>Fortalecer e instalar Mesas Interinstitucionales en cumplimiento del artículo 6° de la Ley 4739/2012 con el objetivo de coordinar acciones de manera articulada y conjunta con las demás instituciones integrantes del Sistema 911.</t>
  </si>
  <si>
    <t>Aplicar de manera sistemática y organizada instrucciones y adiestramientos necesarios por medio de los cuales los integrantes del Sistema Nacional de Emergencias, con énfasis en el personal del CSE 911, adquieran y/o retroalimenten los conocimientos pertinentes, desarrollen habilidades y competencias en función a lograr eficiencia y eficacia en el cumplimento de lo definido en la Ley 4739/12 como objetivo del Sistema 911, que es la gestión integral de la Emergencia, incluyendo la recepción del llamado, su despacho, seguimiento y reporte, en forma oportuna y eficiente.</t>
  </si>
  <si>
    <t>Datos pendiente de publicación en la SENAC - Plazo de publicación aún vigente.</t>
  </si>
  <si>
    <t>Diseño en Materia de Políticas de Seguridad Ciudadana.</t>
  </si>
  <si>
    <t>Ciudadanía en general</t>
  </si>
  <si>
    <t>Ciudadanía en general y funcionarios policiales.</t>
  </si>
  <si>
    <t>Aprobación Institucional para la presentación del proyecto.</t>
  </si>
  <si>
    <t>Porcentaje de avance del proyecto de modificación de Ley aprobado.</t>
  </si>
  <si>
    <t>Porcentaje de avance de fundamentación ante el Congreso Nacional realizada.</t>
  </si>
  <si>
    <t>Presentación y fundamentación ante el Congreso Nacional.</t>
  </si>
  <si>
    <t xml:space="preserve">Promulgación de la Ley.  </t>
  </si>
  <si>
    <t>Modificación de la Ley 4739/12.</t>
  </si>
  <si>
    <t>Definición geográfica para ampliación de cobertura.</t>
  </si>
  <si>
    <t>Porcentaje de avance de presentación de Informes técnicos sobre la zona geográfica seleccionada para cada proyecto realizado.</t>
  </si>
  <si>
    <t xml:space="preserve">Ampliación de Cobertura del Sistema de Video Vigilancia. </t>
  </si>
  <si>
    <t>Implementación.</t>
  </si>
  <si>
    <t>Mesa Interinstitucional del Sistema de Emergencias 911 en el CSE 911 de Asunción y las Regionales del Interior del País.</t>
  </si>
  <si>
    <t>Reuniones ordinarias de la  Mesa Interinstitucional del Sistema Nacional de Emergencias 911 - Asunción y Regional Ciudad del Este.</t>
  </si>
  <si>
    <t>Instalación de la Mesa Interinstitucional del Sistema Nacional de Emergencias 911.</t>
  </si>
  <si>
    <t xml:space="preserve">Porcentaje de avance de la Instalación de Mesas Interinstitucionales en Asunción y la Regional Ciudad del Este.
</t>
  </si>
  <si>
    <t>Actualización del Plan Comunicacional por la Dirección de Comunicaciones.</t>
  </si>
  <si>
    <t>Aprobación del plan comunicacional por parte del VMSI.</t>
  </si>
  <si>
    <t>Porcentaje de avance de la aprobación por parte del VMSI.</t>
  </si>
  <si>
    <t>Implementación del Plan Comunicacional sobre la correcta utilización del Sistema 911.</t>
  </si>
  <si>
    <t>Elaboración de Cronograma de Socialización.</t>
  </si>
  <si>
    <t>Aprobación del Cronograma por parte del VMSI.</t>
  </si>
  <si>
    <t>Implementación del cronograma sobre socialización de Políticas Institucionales, Protocolos aprobados y Reglamentaciones que hacen al Sistema 911.</t>
  </si>
  <si>
    <t>Porcentaje de avance de los eventos realizados, de al menos 100 miembros del Sistema Nacional de Emergencias 911.</t>
  </si>
  <si>
    <t>Capital - Dpto. de Central - Dpto. de Guaira- Dpto. de Concepción.</t>
  </si>
  <si>
    <t>Actualización del Plan de Capacitaciones al Talento Humano del Sistema 911.</t>
  </si>
  <si>
    <t>Implementación del Plan de Capacitaciones anual al Talento Humano  del Sistema 911.</t>
  </si>
  <si>
    <t>Actualización del Plan de Capacitaciones anual al Talento Humano del Sistema 911.</t>
  </si>
  <si>
    <t xml:space="preserve"> Porcentaje de avance de actualización del Plan de Capacitaciones anual al Talento Humano del Sistema 911.</t>
  </si>
  <si>
    <t xml:space="preserve"> Porcentaje de avance de aprobación de la actualización del Plan de Capacitaciones anual al Talento Humano del Sistema 911 por parte del VMSI.</t>
  </si>
  <si>
    <t xml:space="preserve"> Porcentaje de avance de las capacitaciones de al menos 100 miembros del Sistema Nacional de Emergencias 911.</t>
  </si>
  <si>
    <t xml:space="preserve">Ejecución de la Georeferenciación. </t>
  </si>
  <si>
    <t>Presentación a la Comandancia para su estudio y consideración.</t>
  </si>
  <si>
    <t>Mapeo Jurisdiccional Georreferenciado de las dependencias Policiales por Regionales del CSE911.</t>
  </si>
  <si>
    <t xml:space="preserve">Elaboración del Cronograma de implementación. </t>
  </si>
  <si>
    <t>Porcentaje de avance de la presentación del cronograma al VMSI.</t>
  </si>
  <si>
    <t>Porcentaje de avance de la presentación de informes de los trabajos realizados.</t>
  </si>
  <si>
    <t>Porcentaje de avance sobre las gestiones de elaboración de la Resolución de aprobación por parte de la Comandancia de la P.N.</t>
  </si>
  <si>
    <t>1- Presentación de la actualización del plan de comunicación
2- Aprobación del Plan Comunicacional por parte del VMSI
3- Ejecución del Plan Comunicacional</t>
  </si>
  <si>
    <t>Propuesta para la Modificación de la Ley 4739/12.</t>
  </si>
  <si>
    <t>Ampliación de Cobertura del Sistema de Video Vigilancia.</t>
  </si>
  <si>
    <t>Socialización sobre Políticas y reglamentaciones internas.</t>
  </si>
  <si>
    <t>Actualización del Plan de Capacitaciones al Talento Humano  del Sistema 911.</t>
  </si>
  <si>
    <t>Mapeo Jurisdiccional Georreferenciado de las Dependencias Policiales por Regionales del CSE911.</t>
  </si>
  <si>
    <t>Dictámenes realizados por las Direcciones de Asuntos Legales y Externos, desagregados por tipo de dictamen (Creaciones, Modificaciones o extinciones de personas jurídicas, Decretos del Poder Ejecutivo, Proyectos de Ley, Solicitudes de la Policía Nacional)</t>
  </si>
  <si>
    <t>De modo a dimencionar los servicios proporcionados a los ciudadanos, en lo que refiere a:
a) control formal del cumplimiento de las condiciones legales para las creaciones, modificaciones o extinciones de personas jurídicas. 
b) en lo que refiere a la Policía Nacional: se realiza la verificación formal del cumplimiento de los requisitos establecidos, tanto en la Ley Orgánica Policial como sus modificaciones, para todos aquellos actos jurídicos que requieren ser formalizados a través de Decretos del Poder Ejecutivo. 
c) control de las leyes que requieran ser promulgadas por el Poder Ejecutivo y refrendadas a través del Ministerio del Interior. 
d) todos aquellos dictámenes que hacen al funcionamiento institucional del Ministerio del Interior (Gestión del Talento Humano, Gestión de Convenios Interinstitucionales, Gestión Presupuestaria y de Contrataciones, entre otros).</t>
  </si>
  <si>
    <t>15°</t>
  </si>
  <si>
    <t>Eliminación del Producto en el POA conforme a los procedimientos y lineamientos institucionales, que fuera aprobado por el informe N° 8 de la Dirección de Planificación dependiente de la DGG.</t>
  </si>
  <si>
    <t>Presentar propuesta actualizada de la Estrategia Nacional de Seguridad Ciudadana.</t>
  </si>
  <si>
    <t>Ampliar la red de video vigilancia del Sistema 911 en base a criterios para ubicación de cámaras de VV, respetando los aspectos técnicos y operativos con un enfoque participativo y de manera planificada, que permita la interacción eficaz y eficiente de las instituciones competentes para prevenir, disuadir e investigar hechos que afecten a la seguridad de las personas.</t>
  </si>
  <si>
    <t>Fortalecer el conocimiento en cuanto a las normativas y reglamentos del Sistema 911, bajo la premisa establecida en la Ley 4739/12 que tiene como objeto del Sistema 911, la gestión integral de la Emergencia, incluyendo la recepción del llamado, su despacho, seguimiento y reporte, en forma oportuna y eficiente, socializando los lineamientos, estableciendo procesos, formas, modos, presentación de formularios a seguir para la verificación de cámaras de video vigilancia, diagnósticos de mejoras contínuas y otras políticas diseñadas y aprobadas.</t>
  </si>
  <si>
    <t xml:space="preserve">Programa Seamos Ciudadanos </t>
  </si>
  <si>
    <t xml:space="preserve">
Programa Departamentos y Muinicipios Seguros VMSI</t>
  </si>
  <si>
    <t>Elaboración del Proyecto de Ampliación de Cobertura del Sistema de Video Vigilancia, conforme a la definición geografica.</t>
  </si>
  <si>
    <t xml:space="preserve">Presentación ante las dependencias institucionales  competentes para la búsqueda de financiamiento. </t>
  </si>
  <si>
    <t>Reuniones específicas entre los miembros integrantes del Sistema Nacional de Emergencias 911 (Asunción y Regional Ciudad del Este).</t>
  </si>
  <si>
    <t xml:space="preserve">Porcentaje de avance de los informes de Reuniones Específicas con miembros integrantes del Sistema Nacional de Emergencias 911 (Asunción y Regional Ciudad del Este). </t>
  </si>
  <si>
    <t>Porcentaje de avance de:
• Publicaciones periodísticas 
• Flyers educativos
• Publicaciones web institucionales
• Publicaciones web de las instituciones miembros</t>
  </si>
  <si>
    <t>Informe «Análisis estadístico de muertes violentas en el Paraguay, actualización de datos 2022» (Homicidio doloso, accidentes de tránsito, suicidio)</t>
  </si>
  <si>
    <t>Promover un modelo de gestión de la seguridad ciudadana mediante el trabajo conjunto entre autoridades nacionales, locales y Policía Nacional, gremios empresariales,comisiones vecinales y sociedad civil organizada para trabajar en la prevención de los délitos.</t>
  </si>
  <si>
    <t>1-	Reuniones ordinarias de la Mesa Interinstitucional del Sistema Nacional de Emergencias 911 - Asunción y Regional Ciudad del Este
2-	Reuniones Específicas entre los miembros integrantes del Sistema Nacional de Emergencias 911 (Asunción y Regional Ciudad del Este)
3-	Instalación de la Mesa Interinstitucional del Sistema Nacional de Emergencias 911</t>
  </si>
  <si>
    <t>Gestionar e impulsar la aplicación y ejecución de las políticas, planes, programas y proyectos institucionales propuestos, orientados a enfrentar la delincuencia, la violencia y la inseguridad.</t>
  </si>
  <si>
    <t>Porcentaje de avance de la presentación de la Actualización del Plan Comunicacional para el periodo 2023.</t>
  </si>
  <si>
    <t xml:space="preserve">Porcentaje de avance por presentación de 2 proyectos de ampliación con un máximo de 100 cámaras para la busqueda de financiamiento. </t>
  </si>
  <si>
    <t>Porcentaje de avance de los informes de Reuniones Ordinarias de las Mesas Interinstitucionales ya instaladas.</t>
  </si>
  <si>
    <t>Socialización sobre Políticas y Reglamentaciones Internas.</t>
  </si>
  <si>
    <t>DERIVADAS AL MINISTERIO DE JUSTICIA</t>
  </si>
  <si>
    <t xml:space="preserve">RESPONDIDAS EN TIEMPO Y FORMA </t>
  </si>
  <si>
    <t>INICIADA  - EN PROCESO</t>
  </si>
  <si>
    <t xml:space="preserve"> Tiene como fin institucionalizar la participación ciudadana mediante la creación de Consejos de Seguridad Ciudadana en cada municipio para instalar la seguridad ciudadana sobre una cooperación entre el Gobierno Central, Departamental y Municipal. </t>
  </si>
  <si>
    <t xml:space="preserve">179 funcionarios entre gobernadores, intendentes y personales administrativos recibieron capacitación en tres ejes principales que abarcan aspectos administrativos; financieros y jurídicos, fundamentados en las disposiciones legales vigentes. Contando para el efecto con el apoyo de las instituciones aliadas y comprometidas con el programa por medio de convenios y acuerdos firmados entre el MI y las mismas. </t>
  </si>
  <si>
    <t>Departamentos de Canindeyú/Corpus Cristi,  Central/Areguá- Valle Pucú, Central/Capiatá, Central/Areguá- Col. República del Paraguay</t>
  </si>
  <si>
    <t>Pobladores de los departamentos de Guairá/Villarrica 122 funcionarios capacitados con sus 18 municipios. y Cordillera/Caacupé - 57 funcionarios capacitados con sus 20 municipios.</t>
  </si>
  <si>
    <t>Pobladores de Capital y los departamentos de Itapúa, Central y Alto Paraná.</t>
  </si>
  <si>
    <r>
      <rPr>
        <b/>
        <i/>
        <sz val="11"/>
        <color theme="1"/>
        <rFont val="Calibri Light"/>
        <family val="2"/>
        <scheme val="major"/>
      </rPr>
      <t xml:space="preserve">Diagnósticos realizados </t>
    </r>
    <r>
      <rPr>
        <i/>
        <sz val="11"/>
        <color theme="1"/>
        <rFont val="Calibri Light"/>
        <family val="2"/>
        <scheme val="major"/>
      </rPr>
      <t>- Identificar los problemas que afectan a la comunidad y disminuyen su calidad de vida.</t>
    </r>
  </si>
  <si>
    <r>
      <rPr>
        <b/>
        <i/>
        <sz val="11"/>
        <color theme="1"/>
        <rFont val="Calibri Light"/>
        <family val="2"/>
        <scheme val="major"/>
      </rPr>
      <t>Consejos Municipales/ Departamentales conformados -</t>
    </r>
    <r>
      <rPr>
        <i/>
        <sz val="11"/>
        <color theme="1"/>
        <rFont val="Calibri Light"/>
        <family val="2"/>
        <scheme val="major"/>
      </rPr>
      <t xml:space="preserve"> Conformar consejos municipales/departamentales de Seguridad Ciudadana.</t>
    </r>
  </si>
  <si>
    <r>
      <rPr>
        <b/>
        <i/>
        <sz val="11"/>
        <color theme="1"/>
        <rFont val="Calibri Light"/>
        <family val="2"/>
        <scheme val="major"/>
      </rPr>
      <t>Un Municipio seleccionado ejecutado</t>
    </r>
    <r>
      <rPr>
        <i/>
        <sz val="11"/>
        <color theme="1"/>
        <rFont val="Calibri Light"/>
        <family val="2"/>
        <scheme val="major"/>
      </rPr>
      <t xml:space="preserve">
Verificar cómo se llevó a cabo cada etapa y las actividades desarrolladas en cada Municipio seleccionado y ejecutado.</t>
    </r>
  </si>
  <si>
    <r>
      <rPr>
        <b/>
        <i/>
        <sz val="11"/>
        <color theme="1"/>
        <rFont val="Calibri Light"/>
        <family val="2"/>
        <scheme val="major"/>
      </rPr>
      <t>Un Municipio seleccionado ejecutado</t>
    </r>
    <r>
      <rPr>
        <i/>
        <sz val="11"/>
        <color theme="1"/>
        <rFont val="Calibri Light"/>
        <family val="2"/>
        <scheme val="major"/>
      </rPr>
      <t xml:space="preserve">
Convertir a los Municipios seleccionados en un canal único y planificado de intervención en los factores generadores de conflicto social.</t>
    </r>
  </si>
  <si>
    <r>
      <rPr>
        <b/>
        <i/>
        <sz val="11"/>
        <color theme="1"/>
        <rFont val="Calibri Light"/>
        <family val="2"/>
        <scheme val="major"/>
      </rPr>
      <t>Planes de Acción Municipales realizado</t>
    </r>
    <r>
      <rPr>
        <i/>
        <sz val="11"/>
        <color theme="1"/>
        <rFont val="Calibri Light"/>
        <family val="2"/>
        <scheme val="major"/>
      </rPr>
      <t>s                                      Gestionar las soluciones a los problemas de manera coordinada y conjunta sean estas nacionales, departamentales o locales.</t>
    </r>
  </si>
  <si>
    <r>
      <rPr>
        <b/>
        <i/>
        <sz val="11"/>
        <color theme="1"/>
        <rFont val="Calibri Light"/>
        <family val="2"/>
        <scheme val="major"/>
      </rPr>
      <t xml:space="preserve">Capacitaciones ejecutadas
</t>
    </r>
    <r>
      <rPr>
        <i/>
        <sz val="11"/>
        <color theme="1"/>
        <rFont val="Calibri Light"/>
        <family val="2"/>
        <scheme val="major"/>
      </rPr>
      <t>Incorporar conocimientos y habilidades a los funcionarios quienes se incorporen al equipo técnico institucional para la implementación del Proyecto Departamentos y Municipios Seguros.</t>
    </r>
  </si>
  <si>
    <t xml:space="preserve">Plan de Contingencia para la prevención de Hechos punibles y violencia de personas con Problemas de adicciones </t>
  </si>
  <si>
    <t xml:space="preserve"> Análisis de MUERTES VIOLENTAS EN EL PARAGUAY, actualización de datos 2022 (Homicidio doloso, (Muertes en Accidentes de Tránsito y Suicidio) </t>
  </si>
  <si>
    <t>https://mdipy-my.sharepoint.com/:f:/g/personal/esther_dure_mdi_gov_py/Eg44Q41VaQJFuU9XIkT4yJsB11KVBtrBzd9QwJ44DCyUTg?e=VK0W30</t>
  </si>
  <si>
    <t>Supuestas faltas administrativas.</t>
  </si>
  <si>
    <t>Investigación preliminar a cargo de la DGTA</t>
  </si>
  <si>
    <t xml:space="preserve">Supuesta usurpación de título universitario </t>
  </si>
  <si>
    <t>https://www.sfp.gov.py/</t>
  </si>
  <si>
    <t>Ejecución del Plan Comunicacional</t>
  </si>
  <si>
    <t>Aprobación Institucional para la presentacion del proyecto, se cuenta con Dictamen Juridico Favorable del MI, Dictamen Juridico parcialmente favorable de la PN.</t>
  </si>
  <si>
    <t>CD N° 05/2023 ADQUISICION DE INSUMOS PARA CAFETERIA</t>
  </si>
  <si>
    <t>PROSPER S.R.L.</t>
  </si>
  <si>
    <t>En proceso de ejecucion contractual</t>
  </si>
  <si>
    <t>https://www.contrataciones.gov.py/licitaciones/adjudicacion/426441-cd-n-05-2023-adquisicion-insumos-cafeteria-1/resumen-adjudicacion.html</t>
  </si>
  <si>
    <t>CD 2/2023 SERVICIO DE PUBLICACION EN PERIODICOS - AD REFERENDUM</t>
  </si>
  <si>
    <t xml:space="preserve">	BLANCA TEODOLINA MARIN RIQUELME</t>
  </si>
  <si>
    <t>https://www.contrataciones.gov.py/licitaciones/adjudicacion/426422-cd-2-2023-servicio-publicacion-periodicos-ad-referendum-1/resumen-adjudicacion.html</t>
  </si>
  <si>
    <t>CD N° 6/2023 CONTRATACION DE SEGURO DE VEHICULOS TOYOTA FORTUNER E ISUZU D-MAX</t>
  </si>
  <si>
    <t>UENO SEGUROS S.A.</t>
  </si>
  <si>
    <t>https://www.contrataciones.gov.py/licitaciones/adjudicacion/432802-cd-n-6-2023-contratacion-seguro-vehiculos-toyota-fortuner-e-isuzu-d-max-1/resumen-adjudicacion.html</t>
  </si>
  <si>
    <t>ADQUISICION DE AGUA MINERAL - CONVENIO MARCO</t>
  </si>
  <si>
    <t>Finalizado - Bienes entregados.</t>
  </si>
  <si>
    <t>https://www.contrataciones.gov.py/convenios-marco/convenio/383440-adquisicion-agua-mineral.html</t>
  </si>
  <si>
    <t>ADQUISICION DE INSUMOS PARA OFICINA - CONVENIO MARCO</t>
  </si>
  <si>
    <t>RODRIGO JOEL ZACARIAS VAZQUEZ</t>
  </si>
  <si>
    <t>https://www.contrataciones.gov.py/convenios-marco/convenio/422116-suministro-utiles-oficina-estado-paraguayo.html</t>
  </si>
  <si>
    <t>CARLOS GABRIEL SANCHEZ SARTORIO</t>
  </si>
  <si>
    <t>BRINGCO S.A.</t>
  </si>
  <si>
    <t>INCORPORACIÓN DE ARTÍCULOS DE FERRETERÍA Y ELECTRICIDAD A LA TIENDA VIRTUAL</t>
  </si>
  <si>
    <t>ELECTRICIDAD YACYRETÁ S.A.</t>
  </si>
  <si>
    <t>https://www.contrataciones.gov.py/convenios-marco/convenio/412997-incorporacion-articulos-ferreteria-electricidad-tienda-virtual.html</t>
  </si>
  <si>
    <t>JOSE ARNALDO PEREIRA CARDENA</t>
  </si>
  <si>
    <t>FERNANDO RAFAEL BENEGAS ALVAREZ</t>
  </si>
  <si>
    <t>JUAN RODRIGUEZ</t>
  </si>
  <si>
    <t>EMPORIO FERRETERIA S.R.L.</t>
  </si>
  <si>
    <t>PIRO`Y S.A.</t>
  </si>
  <si>
    <t>GASTOS DE REPRESENTACION</t>
  </si>
  <si>
    <t>REMUNERACIONES BASICAS</t>
  </si>
  <si>
    <t>REMUNERACIONES EXTRAORDINARIA</t>
  </si>
  <si>
    <t>141.10.1</t>
  </si>
  <si>
    <t>CONTRTACION DE PERSONAL TECNICO</t>
  </si>
  <si>
    <t>ENERGIA ELECTRICA</t>
  </si>
  <si>
    <t>211.10.152</t>
  </si>
  <si>
    <t>TELEFONO, TELEFAX Y OTROS SERVICIOS DE TELECOMUNICACIONES</t>
  </si>
  <si>
    <t>SERVICIOS BASICOS</t>
  </si>
  <si>
    <t>VIATICOS Y MOVILIDAD</t>
  </si>
  <si>
    <t>PASAJES Y VIATICOS</t>
  </si>
  <si>
    <t>MANTENIMIENTO Y REPARACIONES MENORES DE EDIFICOS Y LOCALES</t>
  </si>
  <si>
    <t>SERVICIOS DE LIMPIEZA, ASEO Y FUMIGACION</t>
  </si>
  <si>
    <t>DE INFORMATICA Y SISTEMAS COMPUTARIZADOS</t>
  </si>
  <si>
    <t>CONSULTORIAS, ASESORIAS E INVESTIGACIONES</t>
  </si>
  <si>
    <t>SERVICIOS TECNICOS Y PROFESIONALES VARIOS</t>
  </si>
  <si>
    <t>SERVICIOS DE SEGURO MEDICO</t>
  </si>
  <si>
    <t>CAPACITACION DEL PERSONAL DEL ESTADO</t>
  </si>
  <si>
    <t>SERVICIO DE CAPACITACION Y ADIESTRAMIENTO</t>
  </si>
  <si>
    <t>323.10.1</t>
  </si>
  <si>
    <t>CONFECCIONES TEXTILES</t>
  </si>
  <si>
    <t>TEXTILES Y VESTUARIOS</t>
  </si>
  <si>
    <t>PAPEL DE ESCRITORIO Y CARTON</t>
  </si>
  <si>
    <t>PRODUCTOS DE PAPEL Y CARTON</t>
  </si>
  <si>
    <t>LIBROS, REVISTAS Y PERIODICOS</t>
  </si>
  <si>
    <t>PRODUCTOS DE PAPEL, CARTON E IMPRESOS</t>
  </si>
  <si>
    <t>UTILES DE ESCRITORIO, OFICINA Y ENSERES</t>
  </si>
  <si>
    <t>UTILES Y MATERIALES ELECTRICOS</t>
  </si>
  <si>
    <t>COMPUESTOS QUIMICOS</t>
  </si>
  <si>
    <t>UTILES  Y MATERIALES MEDICO-QUIRURGICOS Y DE LABORATORIO</t>
  </si>
  <si>
    <t>PRODUCTOS E INSTRUMENTOS QUIMICOS Y MEDICINALES</t>
  </si>
  <si>
    <t>CUBIERTAS Y CAMARAS DE AIRE</t>
  </si>
  <si>
    <t>ARTICULOS DE PLASTICOS</t>
  </si>
  <si>
    <t>PRODUCTOS E INSUMOS METALICOS</t>
  </si>
  <si>
    <t>PRODUCTOS E INSUMOS NO METALICOS</t>
  </si>
  <si>
    <t>ADQUISICION DE MUEBLES Y ENSERES</t>
  </si>
  <si>
    <t>ADQUISICIONES DE EQUIPOS DE COMPUTACION</t>
  </si>
  <si>
    <t>543.20.4</t>
  </si>
  <si>
    <t>ADQUISICONES DE EQUIPOS DE OFICINA Y COMPUTACION</t>
  </si>
  <si>
    <t>Informe DAI N° 21/2023</t>
  </si>
  <si>
    <t>Gastos- Fondo Fijo- Caja Chica</t>
  </si>
  <si>
    <t>https://mdipy-my.sharepoint.com/:b:/g/personal/alicia_gimenez_mdi_gov_py/ETDOyvaGGk9HpWcWHmiwVOMB_zFgzWyj_MFsBkSBo9pR5A</t>
  </si>
  <si>
    <t>Informe DAI N° 22/2023</t>
  </si>
  <si>
    <t>Ejecución Presupuestaria/ Ingresos percibidos Junio 2023</t>
  </si>
  <si>
    <t>https://mdipy-my.sharepoint.com/:b:/g/personal/alicia_gimenez_mdi_gov_py/EVwU9WwwgetMji6_PqsREw0BGjkv-Ll4at83548auqSpdw</t>
  </si>
  <si>
    <t>Informe DAI N° 23/2023</t>
  </si>
  <si>
    <t>Ejecución Presupuestaria/ Ingresos percibidos Julio 2023</t>
  </si>
  <si>
    <t>https://mdipy-my.sharepoint.com/:b:/g/personal/alicia_gimenez_mdi_gov_py/EbEcXINnxVFOtvZYtqLqjbkBm14wJR3Vnd9ZxHaYR2WpLg</t>
  </si>
  <si>
    <t>Informe DAI N° 24/2023</t>
  </si>
  <si>
    <t>Ejecución Presupuestaria/ Ingresos percibidos del 18-09-2023</t>
  </si>
  <si>
    <t>https://mdipy-my.sharepoint.com/:b:/g/personal/alicia_gimenez_mdi_gov_py/EZ4zJAWst51Kgz69w_ZNi1kBAV_Zsa9WV0tm8S0INDPLPg</t>
  </si>
  <si>
    <t>Auditoría al Departamento de Fiscalizacion Direccion de Obras</t>
  </si>
  <si>
    <t>https://mdipy-my.sharepoint.com/:b:/g/personal/alicia_gimenez_mdi_gov_py/EXxHL6LkQF1Cn_3snUKnjBUBXSNjoJcyus739y_Y0gJhXw</t>
  </si>
  <si>
    <t>Resolucion CGR N° 758-2023</t>
  </si>
  <si>
    <t>Informe Resolucion CGR N° 758-2022</t>
  </si>
  <si>
    <t>https://mdipy-my.sharepoint.com/:b:/g/personal/alicia_gimenez_mdi_gov_py/Ee9LQQS_bLlLhNKexWVgCYYBIQcviY7RjRm4394eSj8QDg</t>
  </si>
  <si>
    <t>PMI Informe DAI N° 06-2023</t>
  </si>
  <si>
    <t xml:space="preserve">Informe DAI N°06/2023 </t>
  </si>
  <si>
    <t>Inf-Final CGR N°486- 2021</t>
  </si>
  <si>
    <t>https://mdipy-my.sharepoint.com/:b:/g/personal/alicia_gimenez_mdi_gov_py/EWsayG3LBEBOqszoYensLGwBjld7yQw-tY2yCDQNryLzxg</t>
  </si>
  <si>
    <t>PMI Informe DAI N° 10-2023</t>
  </si>
  <si>
    <t xml:space="preserve">Informe DAI N°10/2023 </t>
  </si>
  <si>
    <t>https://mdipy-my.sharepoint.com/:b:/g/personal/alicia_gimenez_mdi_gov_py/EUBKyj00bLZEn3tsnUAKYqsBgxzV4iaQkNGleWksUdrvIQ</t>
  </si>
  <si>
    <t>PMI Informe DAI N° 11-2023</t>
  </si>
  <si>
    <t xml:space="preserve">Informe DAI N°11/2023 </t>
  </si>
  <si>
    <t>https://mdipy-my.sharepoint.com/:b:/g/personal/alicia_gimenez_mdi_gov_py/ETLP8rFX-PlNtbrkzLZuNksBRtHTzzGw49QzzomjEFs_7w</t>
  </si>
  <si>
    <t>ÓSCAR CARMELO CAMPUZANO BARRIENTOS</t>
  </si>
  <si>
    <t>CRIO. GRAL. INSP. (R)OSCAR PEREIRA</t>
  </si>
  <si>
    <t>ABG. CARLOS TEÓFILO ESCOBAR DÍAZ</t>
  </si>
  <si>
    <t>ABG. LUCIANO TOMÁS MALDONADO GODOY</t>
  </si>
  <si>
    <t>ABG. RAMIRO OCAMPOS</t>
  </si>
  <si>
    <t>ABG. ROLANDO DANIEL MARTÍNEZ</t>
  </si>
  <si>
    <t xml:space="preserve">ING. RUBÉN DARÍO GONZÁLEZ BOGADO </t>
  </si>
  <si>
    <t>Porcentaje de avance de elaboración de 2 Proyectos de ampliación de cobertura realizados.</t>
  </si>
  <si>
    <t>MG. ALBA AMARILLA</t>
  </si>
  <si>
    <t>ABG. CARLOS HERNÁN ESCOBAR</t>
  </si>
  <si>
    <t>Programa Departamentos y Municipios Seguros (VMAP)</t>
  </si>
  <si>
    <t xml:space="preserve">https://mdipy-my.sharepoint.com/:b:/g/personal/esther_dure_mdi_gov_py/EYNTUflpSkRBr1pS8GFfKoUBQLlxPKYdRH6KmyFk7wSNCQ?e=WbbIEB
</t>
  </si>
  <si>
    <r>
      <rPr>
        <b/>
        <i/>
        <sz val="11"/>
        <color rgb="FF000000"/>
        <rFont val="Calibri Light"/>
        <family val="2"/>
        <scheme val="major"/>
      </rPr>
      <t>Jornadas de Servicios Comunitarios realizados:</t>
    </r>
    <r>
      <rPr>
        <i/>
        <sz val="11"/>
        <color rgb="FF000000"/>
        <rFont val="Calibri Light"/>
        <family val="2"/>
        <scheme val="major"/>
      </rPr>
      <t xml:space="preserve"> 
3 jorndas al cierre del 4to trimestre  en  Capital/ Asunción Zona de Abasto y (CEMUFE) y el Dpto de Central/ Areguá;  541 servicios de atención brindados por las direfernes instituciones involucradas en las jornadas comunitarias. Logrando desarrollar un total de 20 jornadas durante el corriente  año.</t>
    </r>
  </si>
  <si>
    <r>
      <rPr>
        <b/>
        <i/>
        <sz val="11"/>
        <color rgb="FF000000"/>
        <rFont val="Calibri Light"/>
        <family val="2"/>
        <scheme val="major"/>
      </rPr>
      <t xml:space="preserve">Jornadas Cívicas realizadas (derecho a la identidad/Cedulación: 
</t>
    </r>
    <r>
      <rPr>
        <i/>
        <sz val="11"/>
        <color rgb="FF000000"/>
        <rFont val="Calibri Light"/>
        <family val="2"/>
        <scheme val="major"/>
      </rPr>
      <t>6 jornadas desplegadas en los departamentos de Canindeyú, Pte Hayes, Central y en la Capital. Fueron gestionadas un total de 466 documentaciones  entre  renovaciones,  gestiones para acceder a dicha documentación (primera vez) y otros. Se desarrolló  un total de 32jornadas Cívica de Derecho a la Identidad en lo que va del año.</t>
    </r>
  </si>
  <si>
    <t>Se trabajo en los territorios seleccionados mencionados en el POA (Alto Paraná, Cordillera y Paraguarí)</t>
  </si>
  <si>
    <t>https://mdipy-my.sharepoint.com/:f:/g/personal/esther_dure_mdi_gov_py/Ejfa_oCHcN1PnVtYe5lDYCcBuok_ttCq8LqIl_Cfak623g?e=CWZpvr</t>
  </si>
  <si>
    <t xml:space="preserve">Se realizó 4 Planes de acción en los territorios previstos dentro del Plan Operativo Anual (POA) Ybycui, Atyra, Herandarias, Minga Guazú. </t>
  </si>
  <si>
    <t>https://mdipy-my.sharepoint.com/:f:/g/personal/esther_dure_mdi_gov_py/Ejfa_oCHcN1PnVtYe5lDYCcBuok_ttCq8LqIl_Cfak623g?e=qhwS3J</t>
  </si>
  <si>
    <t>https://mdipy-my.sharepoint.com/:f:/g/personal/esther_dure_mdi_gov_py/EoE_dNsw0zNGnt-ADjuW0-YBasdMb_ejH9z_a9QfRNfD8A?e=UbcuKR</t>
  </si>
  <si>
    <t>No se realizo la evaluación del Plan de Acción de los Consejos Municipales y Departamentales por ser año electoral y periodo de transición del nuevo Gobierno.</t>
  </si>
  <si>
    <t>https://mdipy-my.sharepoint.com/:f:/g/personal/esther_dure_mdi_gov_py/EoE_dNsw0zNGnt-ADjuW0-YBasdMb_ejH9z_a9QfRNfD8A?e=C1RtNb</t>
  </si>
  <si>
    <t>https://mdipy-my.sharepoint.com/:f:/g/personal/esther_dure_mdi_gov_py/EtebBGiSH65MgG_2dJ4XQcIBx4MjVqNJdavp_CZdv64djg?e=dSYmxv</t>
  </si>
  <si>
    <t>Se realizarón  4 (cuatro) Talleres en este trimestre y en lo que va del año 13 (Trece )capacitaciones:                                            * Departamento de Cordillera                                                 * Grupo Lince (Central)          * Departamento de Caaguazú</t>
  </si>
  <si>
    <t>https://mdipy-my.sharepoint.com/:f:/g/personal/esther_dure_mdi_gov_py/EoeZzpxWeJdElKGEJmIGoLsB871c5aUv1vCgyFggxYkKig?e=opGPdz</t>
  </si>
  <si>
    <t>579.10.1</t>
  </si>
  <si>
    <t xml:space="preserve">Se llegó a conformar 3 Consejos: Atyra Seguro, Itá Seguro y Naranjito Itapúa.        </t>
  </si>
  <si>
    <t>https://mdipy-my.sharepoint.com/:f:/g/personal/esther_dure_mdi_gov_py/Eha03gQvbUlNlW7xbMw4G6sBrIyZEXhmVnTG3posAPzkIA?e=8nX050</t>
  </si>
  <si>
    <t>https://mdipy-my.sharepoint.com/:f:/g/personal/transparenciainfo_mdi_gov_py/ElHQScH1trVIlQ2E8ljYrNUBqP8p_DkLDTxyV-KLnEc9uw?e=gtneFk</t>
  </si>
  <si>
    <t>CD 7/2023 ADQUISICION DE BATERIAS PARA VEHICULOS DEL MDI - PLURIANUAL</t>
  </si>
  <si>
    <t>https://www.contrataciones.gov.py/licitaciones/adjudicacion/426584-cd-7-2023-adquisicion-baterias-vehiculos-mdi-plurianual-1/resumen-adjudicacion.html</t>
  </si>
  <si>
    <t>LCO N° 03/2023 ADQUISICION DE TINTAS Y TONER PARA EL MDI</t>
  </si>
  <si>
    <t>DATA SYSTEMS SA EMISORA DE CAPITAL ABIERTO</t>
  </si>
  <si>
    <t>https://www.contrataciones.gov.py/licitaciones/adjudicacion/426454-lco-n-03-2023-adquisicion-tintas-toner-mdi-1/resumen-adjudicacion.html</t>
  </si>
  <si>
    <t>GUSTAVO DANIEL ROJAS AVALOS</t>
  </si>
  <si>
    <t>LOURDES ELIZABETH GIMENEZ BAREIRO</t>
  </si>
  <si>
    <t>PARAGUAY INSUMOS .COM S.A</t>
  </si>
  <si>
    <t>LPN SBE 2/2023 SEGURO MEDICO PARA FUNCIONARIOS DEL MDI - PLURIANUAL</t>
  </si>
  <si>
    <t xml:space="preserve">SANTA CLARA S.A. MEDICINA PREPAGA </t>
  </si>
  <si>
    <t>https://www.contrataciones.gov.py/licitaciones/adjudicacion/435372-seguro-medico-funcionarios-mdi-plurianual-1/resumen-adjudicacion.html</t>
  </si>
  <si>
    <t>CRISPIN RUFFINELLI FERNANDEZ</t>
  </si>
  <si>
    <t>https://www.contrataciones.gov.py/licitaciones/adjudicacion/426571-licitacion-concurso-ofertas-n-01-2023-reparacion-mantenimiento-vehiculos-1/resumen-adjudicacion.html</t>
  </si>
  <si>
    <t>CD N° 08/2023 ADQUISICIÓN DE CARNET DE IDENTIFICACIÓN PARA FUNCIONARIOS DEL MDI</t>
  </si>
  <si>
    <t>TIME S.R.L</t>
  </si>
  <si>
    <t>https://www.contrataciones.gov.py/licitaciones/adjudicacion/426437-cd-n-08-2023-adquisicion-carnet-identificacion-funcionarios-mdi-1/resumen-adjudicacion.html</t>
  </si>
  <si>
    <t>CD 17/2023 SERVICIO DE MANTENIMIENTO Y REPARACION DE FOTOCOPIADORAS E IMPRESORAS - PLURIANUAL</t>
  </si>
  <si>
    <t>CATALINA BEATRIZ ALMADA</t>
  </si>
  <si>
    <t>https://www.contrataciones.gov.py/licitaciones/adjudicacion/426202-cd-17-2023-servicio-mantenimiento-reparacion-fotocopiadoras-e-impresoras-plurianual-1/resumen-adjudicacion.html</t>
  </si>
  <si>
    <t>CD 10/2023 SERVICIO DE DESINSECTACION Y DESRATIZACION PARA LAS INSTALACIONES DEL MDI - PLURIANUAL</t>
  </si>
  <si>
    <t>JORGE DANIEL ARGUELLO AQUINO</t>
  </si>
  <si>
    <t>https://www.contrataciones.gov.py/licitaciones/adjudicacion/435382-servicio-desinsectacion-desratizacion-instalaciones-mdi-plurianual-1/resumen-adjudicacion.html</t>
  </si>
  <si>
    <t>CD 12/2023 ADQUISICIÓN DE BANDERAS PARAGUAYAS PARA EL MDI</t>
  </si>
  <si>
    <t>SAMAS S.A.</t>
  </si>
  <si>
    <t>https://www.contrataciones.gov.py/licitaciones/adjudicacion/436341-cd-12-2023-adquisicion-banderas-paraguayas-mdi-1/resumen-adjudicacion.html</t>
  </si>
  <si>
    <t>CD N°16/2023 "MANTENIMIENTO Y REPARACION DE ACONDICIONADORES DE AIRE, TIPO SPLIT"</t>
  </si>
  <si>
    <t>Carlos José Ortigoza Moreno</t>
  </si>
  <si>
    <t>https://www.contrataciones.gov.py/licitaciones/adjudicacion/437285-cd-n-16-2023-mantenimiento-reparacion-acondicionadores-aire-tipo-split-1/resumen-adjudicacion.html</t>
  </si>
  <si>
    <t>CD 14/2023 CONSULTORIA PUBLICITARIA PARA EL DISENO DE ESTRATEGIA COMUNICACIONAL EN EL AMBITO DE SEGURIDAD INTERNA PLURIANUAL</t>
  </si>
  <si>
    <t>VACUA FILMS E.A.S.</t>
  </si>
  <si>
    <t>https://www.contrataciones.gov.py/licitaciones/adjudicacion/437414-consultoria-publicitaria-diseno-estrategia-comunicacional-ambito-seguridad-interna-1/resumen-adjudicacion.html</t>
  </si>
  <si>
    <t>LPN 1/2023 MEJORAMIENTO DE EQUIPOS ACTIVOS DE LA RED MPLS DEL MINISTERIO DEL INTERIOR Y LA POLICIA NACIONAL - PLURIANUAL</t>
  </si>
  <si>
    <t>TSV DEL PARAGUAY S.R.L.</t>
  </si>
  <si>
    <t>Pendiente de firma de Contrato</t>
  </si>
  <si>
    <t>https://www.contrataciones.gov.py/licitaciones/adjudicacion/contrato/431855-tsv-paraguay-s-r-l-1.html</t>
  </si>
  <si>
    <t>CD 18/2023 ADQUISICION DE EQUIPOS INFORMATICOS Y OTROS</t>
  </si>
  <si>
    <t>https://www.contrataciones.gov.py/licitaciones/adjudicacion/437392-cd-18-2023-adquisicion-equipos-informaticos-otros-1/resumen-adjudicacion.html</t>
  </si>
  <si>
    <t>DIEGO JOAQUIN RODRIGUEZ BARRIOS</t>
  </si>
  <si>
    <t>CD 13/2023 SEGURO DE VEHICULOS Y VALORES EN TRANSITO DEL MDI</t>
  </si>
  <si>
    <t xml:space="preserve">UENO SEGUROS S.A. </t>
  </si>
  <si>
    <t>https://www.contrataciones.gov.py/licitaciones/convocatoria/426439-cd-13-2023-seguro-vehiculos-valores-transito-mdi-1.html</t>
  </si>
  <si>
    <t>INTERCONTINENTAL DE SEGUROS S.A.</t>
  </si>
  <si>
    <t>SUMINISTRO DE ÚTILES DE OFICINA AL ESTADO PARAGUAYO - CONVENIO MARCO</t>
  </si>
  <si>
    <t>ADQUISICIÓN DE RESMAS DE PAPEL CON CRITERIOS DE SUSTENTABILIDAD - CONVENIO MARCO</t>
  </si>
  <si>
    <t xml:space="preserve"> ALAMO SA</t>
  </si>
  <si>
    <t>https://www.contrataciones.gov.py/convenios-marco/convenio/370374-adquisicion-resmas-papel-criterios-sustentabilidad.html</t>
  </si>
  <si>
    <t>KUATIAPO S.A.</t>
  </si>
  <si>
    <t>Incorporación de Repuestos informáticos a la Tienda Virtual - CONVENIO MARCO</t>
  </si>
  <si>
    <t>SDA PARAGUAY SA</t>
  </si>
  <si>
    <t>https://www.contrataciones.gov.py/convenios-marco/convenio/419665-incorporacion-repuestos-informaticos-tienda-virtual.html</t>
  </si>
  <si>
    <t>GOLDEN PACK S.A.</t>
  </si>
  <si>
    <t>274/11/2023</t>
  </si>
  <si>
    <t>LCO N°01/2023 "REPARACION Y MANTENIMIENTO DE VEHICULOS"</t>
  </si>
  <si>
    <t>Ampliación del Sistema Integrado de Apoyo para Actividades de Investigación, Análisis y Generación de Pruebas contra Actividades Criminales Ad Referéndum Plurianual.</t>
  </si>
  <si>
    <t>DATABIZ S.A.</t>
  </si>
  <si>
    <t>Adjudicado</t>
  </si>
  <si>
    <t>https://www.contrataciones.gov.py/licitaciones/convocatoria/422598-ampliacion-sistema-integrado-apoyo-actividades-investigacion-analisis-generacion-pru-1.html</t>
  </si>
  <si>
    <t>Seguro de Vehículos del Ministerio del Interior – Plurianual.</t>
  </si>
  <si>
    <t>ASEGURADORA PARAGUAYA S.A.E.C.A</t>
  </si>
  <si>
    <t>https://www.contrataciones.gov.py/licitaciones/adjudicacion/426578-seguro-vehiculos-ministerio-interior-plurianual-1/resumen-adjudicacion.html</t>
  </si>
  <si>
    <t>Adquisición de Resmas de Papel con Criterio de Sustentabilidad - Convenio Marco.</t>
  </si>
  <si>
    <t>ALAMO S.A.</t>
  </si>
  <si>
    <t>Finalizado - Bienes entregados</t>
  </si>
  <si>
    <t>https://www.contrataciones.gov.py/convenios-marco/convenio/370374-adquisicion-resmas-papel-criterios-sustentabilidad/compras/f7be776055206c4b5b71b057f82a3b55be553b55.html</t>
  </si>
  <si>
    <t>https://www.contrataciones.gov.py/convenios-marco/convenio/370374-adquisicion-resmas-papel-criterios-sustentabilidad/compras/e986dbe88da48490f1c34aef02bbcc297de752aa.html</t>
  </si>
  <si>
    <t>Adquisición de Agua Mineral - Convenio Marco.</t>
  </si>
  <si>
    <t>https://www.contrataciones.gov.py/convenios-marco/convenio/383440-adquisicion-agua-mineral/compras/4698db48ee6ecba68db57074acf20285e651d27f.html</t>
  </si>
  <si>
    <t>Servicios de Publicación en Periódicos.</t>
  </si>
  <si>
    <t>----------</t>
  </si>
  <si>
    <t>En evaluación</t>
  </si>
  <si>
    <t>https://www.contrataciones.gov.py/licitaciones/convocatoria/426422-cd-2-2023-servicio-publicacion-periodicos-ad-referendum-1.html</t>
  </si>
  <si>
    <t>Mantenimiento y Recarga de Extintores.</t>
  </si>
  <si>
    <t>FIRE MASTER SRL</t>
  </si>
  <si>
    <t>https://www.contrataciones.gov.py/licitaciones/adjudicacion/contrato/426483-fire-master-srl-1.html</t>
  </si>
  <si>
    <t>Contratación Directa N° 03/2023 Consultoría para la verificación e inspección detallada del estado actual de la estructura de Hormigón Armado del Edificio en construcción Sede Central.</t>
  </si>
  <si>
    <t>https://www.contrataciones.gov.py/licitaciones/convocatoria/430665-contratacion-directa-n-03-2023-consultoria-verificacion-e-inspeccion-detallada-estad-1.html</t>
  </si>
  <si>
    <t>Adquisición de Insumos para Cafetería.</t>
  </si>
  <si>
    <t>https://www.contrataciones.gov.py/licitaciones/convocatoria/426441-cd-n-05-2023-adquisicion-insumos-cafeteria-1.html</t>
  </si>
  <si>
    <t>Contratación de Seguro de Vehículos Toyota Fortuner e Isuzu D-MAX.</t>
  </si>
  <si>
    <t>Llamado publicado. Apertura de Sobres 05/07/2023</t>
  </si>
  <si>
    <t>https://www.contrataciones.gov.py/licitaciones/convocatoria/432802-cd-n-6-2023-contratacion-seguro-vehiculos-toyota-fortuner-e-isuzu-d-max-1.html</t>
  </si>
  <si>
    <t>Ampliación del Sistema Integrado de Apoyo para Actividades de Investigación, Análisis y Generación de Pruebas contra Actividades Criminales Ad Referéndum Plurianual</t>
  </si>
  <si>
    <t>En proceso de Ejecución contractual</t>
  </si>
  <si>
    <t>Seguro de Vehículos del Ministerio del Interior - Plurianual</t>
  </si>
  <si>
    <t>------------</t>
  </si>
  <si>
    <t>En proceso de llamado</t>
  </si>
  <si>
    <t>https://www.contrataciones.gov.py/licitaciones/convocatoria/426578-seguro-vehiculos-ministerio-interior-plurianual-1.html</t>
  </si>
  <si>
    <t>Adquisición de Resmas de Papel con Criterio de Sustentabilidad - Convenio Marco</t>
  </si>
  <si>
    <t>Adquisición de Agua Mineral - Convenio Marco</t>
  </si>
  <si>
    <t>Periodo del informe: ENERO - DICIEMBRE 2023</t>
  </si>
  <si>
    <t>https://informacionpublica.paraguay.gov.py/portal/#!/buscar_informacion?ver_todas#resultados</t>
  </si>
  <si>
    <t>https://mdipy-my.sharepoint.com/:f:/g/personal/transparenciainfo_mdi_gov_py/EjjgJyZ65jNNoneobchxjfoBR29u2Sad8cUYl-A4KjoSmA?e=EG8Hnl</t>
  </si>
  <si>
    <t>Supuesta infracción a leyes especiales</t>
  </si>
  <si>
    <t>Supuesto incumplimiento de principios rectores. Art. 6 del Decreto N° 3857.</t>
  </si>
  <si>
    <t>Desestimada en la Institución</t>
  </si>
  <si>
    <t>Coordinar y trasladar hasta comunidades vulnerables, carenciadas y alejadas de asistencia interinstitucional de servicios elementales, permitiendo a la gente acceder y tener una solución rápida y respuesta efectiva e integral a sus necesidades.</t>
  </si>
  <si>
    <t>https://mdipy-my.sharepoint.com/:f:/g/personal/transparenciainfo_mdi_gov_py/EkifBGUK7GJBk5Vm9in-y70Be1jWoUaOtVoHKU_LVsYfMw?e=fwnWxW</t>
  </si>
  <si>
    <t>https://mdipy-my.sharepoint.com/:f:/g/personal/monitoreo_vmap_mdi_gov_py/Ek_aSF8Jo05JstaZdjCTAqkBEj9vYFgBsI4eT5US0MOJRA?e=vm2lKQ</t>
  </si>
  <si>
    <t>Sin avances.</t>
  </si>
  <si>
    <t>PMI CGR 758/2022</t>
  </si>
  <si>
    <t>Informe CGR N° 758/2022</t>
  </si>
  <si>
    <t>https://mdipy-my.sharepoint.com/:b:/g/personal/carlos_escobar_mdi_gov_py/ER-erqxd4DhPqPxURUdct1YBYL6e8-BAkhGNVtON3b11KQ</t>
  </si>
  <si>
    <t>PMI Informe DAI N° 23-2023</t>
  </si>
  <si>
    <t>Informe DAI N°23/2023 Dirección de Obras</t>
  </si>
  <si>
    <t>https://mdipy-my.sharepoint.com/:b:/g/personal/carlos_escobar_mdi_gov_py/ES24t1L72ZBBqINP9qJPINIBLEKAgOgDVudemuxlJTHCqA</t>
  </si>
  <si>
    <t>PMI Informe DAI N° 262023</t>
  </si>
  <si>
    <t>Informe DAI N°26/2023 -Direccion General de Gobernaciones</t>
  </si>
  <si>
    <t>https://mdipy-my.sharepoint.com/:b:/g/personal/carlos_escobar_mdi_gov_py/Ea8YTjQYf8RGjkyw4SHDx6UBAhHAAmRJ5Yc43-rIH3YcTg</t>
  </si>
  <si>
    <t>Informe DAI N° 29/2023</t>
  </si>
  <si>
    <t>Informe Implementacion MECIP 2015</t>
  </si>
  <si>
    <t>https://mdipy-my.sharepoint.com/:b:/g/personal/carlos_escobar_mdi_gov_py/EXimquywd7RKmU-GJYHo5JwBVuNSHTxKezeNpGA5fpm3fQ</t>
  </si>
  <si>
    <t>Auditorías Forense</t>
  </si>
  <si>
    <t>Informe DAI N° 28/2023</t>
  </si>
  <si>
    <t>Informe Preliminar a instancia superior, sobre Bienes</t>
  </si>
  <si>
    <t>https://mdipy-my.sharepoint.com/:b:/g/personal/carlos_escobar_mdi_gov_py/EfTqbS8bjxVPjkxl17dVvmABewHzuwHCfJSOtQrl1pretA</t>
  </si>
  <si>
    <t>Informe DAI N° 30/2023</t>
  </si>
  <si>
    <t>Informe a la Dirección General de Asesoría Juridica</t>
  </si>
  <si>
    <t>https://mdipy-my.sharepoint.com/:b:/g/personal/carlos_escobar_mdi_gov_py/EcympzQlvUpDnEb-ULiLxUoBDelC6intHZzTpnLJhE_gVA</t>
  </si>
  <si>
    <t>Informe DAI N° 39/2023</t>
  </si>
  <si>
    <t>Informes emitidos por el Departamento de Auditoria Finciera y Gestion</t>
  </si>
  <si>
    <t>https://mdipy-my.sharepoint.com/:b:/g/personal/carlos_escobar_mdi_gov_py/EW1pjQk6zmNNkZV3yXHl5L0BftpAj1BHoO7e9_XKyjm8mw</t>
  </si>
  <si>
    <t>Informe DAI N° 26/2023</t>
  </si>
  <si>
    <t>Auditoría al Dirección General de Gobernaciones- Coordinación de Asistencia Departamental y Seguimiento</t>
  </si>
  <si>
    <t>https://mdipy-my.sharepoint.com/:b:/g/personal/carlos_escobar_mdi_gov_py/ERxqOGGuuzNBkIxCoup9QTUBB1_MJ_m_R6q3iwskOwkFAg</t>
  </si>
  <si>
    <t>Informe DAI N°24/2023</t>
  </si>
  <si>
    <t>https://mdipy-my.sharepoint.com/:b:/g/personal/carlos_escobar_mdi_gov_py/EYOiLTvmWhRAsSCSxzstmhgBCExTMNTiw7xvmYg0wPvTnQ</t>
  </si>
  <si>
    <t>Informe DAI N° 25/2023</t>
  </si>
  <si>
    <t>Ejecución Presupuestaria/ Ingresos percibidos-setiembre2023</t>
  </si>
  <si>
    <t>https://mdipy-my.sharepoint.com/:b:/g/personal/carlos_escobar_mdi_gov_py/EcuKW-TSV3ZGi8LbNbgRdDcBhKJ9Cd9LQiGLbkNunmFVBg</t>
  </si>
  <si>
    <t xml:space="preserve">Informe DAI N°92/2023- </t>
  </si>
  <si>
    <t>Registro de Bienes de consumo en Deposito</t>
  </si>
  <si>
    <t>https://mdipy-my.sharepoint.com/:b:/g/personal/carlos_escobar_mdi_gov_py/ESU4EQxuubRGhZ07wWcfJGoB32t6nmFvGZzw6qLwtXxxJQ</t>
  </si>
  <si>
    <t>Informe DAI N° 27/2023</t>
  </si>
  <si>
    <t>Registro de Bienes en Existencia en Deposito</t>
  </si>
  <si>
    <t>https://mdipy-my.sharepoint.com/:b:/g/personal/carlos_escobar_mdi_gov_py/EWpo9dbC3O1Fl7vD8dM_gyIB3YbSJNApTWZuv-vgAr_QlA</t>
  </si>
  <si>
    <t>Informe DAI N° 13/2023- AMPLIADO</t>
  </si>
  <si>
    <t>Ampliacion de Dictamen DAI N° 13/2023</t>
  </si>
  <si>
    <t>https://mdipy-my.sharepoint.com/:b:/g/personal/carlos_escobar_mdi_gov_py/ERAJYM6evIBIi58qgPhT_7wB-jC_AS7hM0Iek4RZFnQz4A</t>
  </si>
  <si>
    <t xml:space="preserve">Informe DAI N° 31/2023- </t>
  </si>
  <si>
    <t>https://mdipy-my.sharepoint.com/:b:/g/personal/carlos_escobar_mdi_gov_py/EW6pLKMShyNNoVWQwY5_ICIBuOXQa1NPtokyzBxpd0f9_w</t>
  </si>
  <si>
    <t xml:space="preserve">Informe DAI N° 37/2023- </t>
  </si>
  <si>
    <t>https://mdipy-my.sharepoint.com/:b:/g/personal/carlos_escobar_mdi_gov_py/EW-DprccrpxMvBh9RvChXYQBDvcDdAPvpgbQhslngZJJmw</t>
  </si>
  <si>
    <t>Informe DAI N° 05/2023</t>
  </si>
  <si>
    <t>Ejecución Presupuestaria/ Ingresos percibidos marzo 2023</t>
  </si>
  <si>
    <t>https://mdipy-my.sharepoint.com/:b:/g/personal/monica_fuster_mdi_gov_py/EYkEtzZumCRGuKsYmvnJ5eYBc5RYoPyLlkcCStoYtybjtg</t>
  </si>
  <si>
    <t>Informe DAI N° 07/2023</t>
  </si>
  <si>
    <t>Ejecución Presupuestaria/ Ingresos percibidos abril 2023</t>
  </si>
  <si>
    <t>https://mdipy-my.sharepoint.com/:b:/g/personal/monica_fuster_mdi_gov_py/EZqHMUXOs6FIvdce7JGwRA4BQk-1Erx5zVTAm7hTU61piw</t>
  </si>
  <si>
    <t>Informe DAI N° 08/2023</t>
  </si>
  <si>
    <t>Ejecución Presupuestaria/ Ingresos percibidos mayo 2023</t>
  </si>
  <si>
    <t>https://mdipy-my.sharepoint.com/:b:/g/personal/monica_fuster_mdi_gov_py/EbXX08acWH9Akmn4jL0bpXoBu1-Ye9qiBwnqNxVglToVMQ</t>
  </si>
  <si>
    <t>Informe DAI N° 09/2023</t>
  </si>
  <si>
    <t>Auditoría al cumplimiento Art 41 Ley 2051/03 Retenciones</t>
  </si>
  <si>
    <t>https://mdipy-my.sharepoint.com/:b:/g/personal/monica_fuster_mdi_gov_py/EfhuIvfZEJZGsFuqbhpFyPUBho2tBHXWdcDXf6_4SrbeOQ</t>
  </si>
  <si>
    <t>Informe DAI N° 12/2023</t>
  </si>
  <si>
    <t>Ejecución Presupuestaria/ Ingresos percibidos enero a mayo 2023</t>
  </si>
  <si>
    <t>https://mdipy-my.sharepoint.com/:b:/g/personal/monica_fuster_mdi_gov_py/EUzyIGq1ugFOoXpQghO0oP0BuIjRh_yDZEpsEvWig9vRaw</t>
  </si>
  <si>
    <t>Informe DAI N° 13/2023</t>
  </si>
  <si>
    <t>Ejecución Presupuestaria/ Gastos / OG 543</t>
  </si>
  <si>
    <t>https://mdipy-my.sharepoint.com/:b:/g/personal/monica_fuster_mdi_gov_py/EaEy0cdnioRKkCOL6Ioga0kB0t_WLETXY6-gLYm3FPdtdg</t>
  </si>
  <si>
    <t>Informe DAI N° 14/2023</t>
  </si>
  <si>
    <t>Ejecución Presupuestaria/ Gastos / OG 271</t>
  </si>
  <si>
    <t>https://mdipy-my.sharepoint.com/:b:/g/personal/monica_fuster_mdi_gov_py/EbT2UiJFm35FvWUwGggiW_MBu5nv3AgSTIfI_16VasuV9g</t>
  </si>
  <si>
    <t>Informe DAI N° 15/2023</t>
  </si>
  <si>
    <t>Ejecución Presupuestaria/ Gastos / OG 131</t>
  </si>
  <si>
    <t>https://mdipy-my.sharepoint.com/:b:/g/personal/monica_fuster_mdi_gov_py/EZqVlTY1ZhFEg5O_NTUXEjoBzBdaikBUay0UYwx0_wldXQ</t>
  </si>
  <si>
    <t>Informe DAI N° 16/2023</t>
  </si>
  <si>
    <t>Ejecución Presupuestaria/ Gastos / OG 331</t>
  </si>
  <si>
    <t>https://mdipy-my.sharepoint.com/:b:/g/personal/monica_fuster_mdi_gov_py/EUQxl2-rFAxJp6fWZQy4KUIB1wNivfi-jPfivWBv3Vh94A</t>
  </si>
  <si>
    <t>Informe DAI N° 17/2023</t>
  </si>
  <si>
    <t>Ejecución Presupuestaria/ Gastos / OG 244y 245</t>
  </si>
  <si>
    <t>https://mdipy-my.sharepoint.com/:b:/g/personal/monica_fuster_mdi_gov_py/EVduQzKRV3hGnHcpWgyl6QgBZHb4hX5KxaTxJc3jkvip2w</t>
  </si>
  <si>
    <t>Informe DAI N° 18/2023</t>
  </si>
  <si>
    <t>Estados Financieros/Existencia de Bienes de Consumo</t>
  </si>
  <si>
    <t>https://mdipy-my.sharepoint.com/:b:/g/personal/monica_fuster_mdi_gov_py/EcFbWIXAeVBLhDBDoZ2g3jYB9FANKav34yxGHhUelTeCVA</t>
  </si>
  <si>
    <t>Informe DAI N° 19/2023</t>
  </si>
  <si>
    <t>Estados Financieros/Depreciaciones Acumuladas</t>
  </si>
  <si>
    <t>https://mdipy-my.sharepoint.com/:b:/g/personal/monica_fuster_mdi_gov_py/EUkbF9SRtaNGjGiaMSrnMcgBrkN2mDnbg1M72xIhJ3W37w</t>
  </si>
  <si>
    <t>Informe DAI N° 06/2023</t>
  </si>
  <si>
    <t>Auditoría a la Dirección de Planificación Institucional</t>
  </si>
  <si>
    <t>https://mdipy-my.sharepoint.com/:b:/g/personal/monica_fuster_mdi_gov_py/EcxIyfdEwTFCsBpB2DD8aSwBLqfB6h-FM3IvjzfZDVv5Mw</t>
  </si>
  <si>
    <t>Informe DAI N° 11/2023</t>
  </si>
  <si>
    <t>Auditoría al Departamento de Presupuesto</t>
  </si>
  <si>
    <t>https://mdipy-my.sharepoint.com/:b:/g/personal/monica_fuster_mdi_gov_py/EcDjJd6cq4BJpSURS_xdM3kB9siwhHbiDJv-Z6ZpLaCShw</t>
  </si>
  <si>
    <t>Informe DAI N° 10/2023</t>
  </si>
  <si>
    <t>Auditoría al Sistema de Control Interno - Ambiente de Control - Políticas del Talento Humano</t>
  </si>
  <si>
    <t>https://mdipy-my.sharepoint.com/:b:/g/personal/monica_fuster_mdi_gov_py/EZsvrmZrXIpImQ_e60ovQtMBu8Nz5wzE4Koz37eZ9iiO5Q</t>
  </si>
  <si>
    <t>Informe DAI N° 20/2023</t>
  </si>
  <si>
    <t>Auditoría a fin de identificar hechos de corrupción</t>
  </si>
  <si>
    <t>https://mdipy-my.sharepoint.com/:b:/g/personal/monica_fuster_mdi_gov_py/EcdEu40tnLtGmL0mSIDSBRYBxA47mWlYEj0Il99ELlDw1w</t>
  </si>
  <si>
    <t>Informe DAI N° 01/2023</t>
  </si>
  <si>
    <t>Financiera. Caja Chica- Programa 1</t>
  </si>
  <si>
    <t>https://mdipy-my.sharepoint.com/:b:/g/personal/monica_fuster_mdi_gov_py/EcC5hPBnJhJBnQYl6_xIcFkB8x3QlxD5v0MmiXCOtcvJ_A</t>
  </si>
  <si>
    <t>Informe DAI N° 02/2023</t>
  </si>
  <si>
    <t>Financiero. Ingresos percibidos Diciembre 2022</t>
  </si>
  <si>
    <t>https://mdipy-my.sharepoint.com/:b:/g/personal/monica_fuster_mdi_gov_py/EVjk2O983o9GoApgxAf8xTYBsYF1PRMtVcCuzKeKzBYAvg</t>
  </si>
  <si>
    <t>Informe DAI N° 03/2023</t>
  </si>
  <si>
    <t>Financiero. Ingresos percibidos Enero 2023</t>
  </si>
  <si>
    <t>https://mdipy-my.sharepoint.com/:b:/g/personal/monica_fuster_mdi_gov_py/EeaVGchtAvpPgVXST0DkOdEBtMTNzp4xebvCZJdcKzlquA</t>
  </si>
  <si>
    <t>Informe DAI N° 04/2023</t>
  </si>
  <si>
    <t>Financiero. Ingresos percibidos Febrero 2023</t>
  </si>
  <si>
    <t>https://mdipy-my.sharepoint.com/:b:/g/personal/monica_fuster_mdi_gov_py/EWUwUm7n_PJBoKirsOVALCkBx5W-wjjnL6QIbSlYMrSHWg</t>
  </si>
  <si>
    <t>Informe de Evaluación. Ejercicio 2022</t>
  </si>
  <si>
    <t>Evaluación al Sistema de Control Interno</t>
  </si>
  <si>
    <t>https://mdipy-my.sharepoint.com/:b:/g/personal/monica_fuster_mdi_gov_py/ERRIJDZR1pdMq1YpPW5flG4B9wQWd1ryER8F7lXrY7MRoA</t>
  </si>
  <si>
    <t>PMI Informe DAI N° 34.2022</t>
  </si>
  <si>
    <t xml:space="preserve">Informe DAI N° 34/2022 </t>
  </si>
  <si>
    <t>https://mdipy-my.sharepoint.com/:b:/g/personal/monica_fuster_mdi_gov_py/EdDkoiredrlHh22fuoKZeU8BwJH84nTSDI21PmZkDO0N1A</t>
  </si>
  <si>
    <t>PMI Informe DAI N° 42.2022</t>
  </si>
  <si>
    <t xml:space="preserve">Informe DAI N° 42/2022 </t>
  </si>
  <si>
    <t>https://mdipy-my.sharepoint.com/:b:/g/personal/monica_fuster_mdi_gov_py/EQuVZK-j2i1KsJR5C2-fTCoB6NBtPRtcRIwektmfFP9ifw</t>
  </si>
  <si>
    <t>Página Web</t>
  </si>
  <si>
    <t xml:space="preserve">Sitio oficial de información generada por acciones institucionales </t>
  </si>
  <si>
    <t xml:space="preserve">Dirección General de Comunicaciones </t>
  </si>
  <si>
    <t>https://www.mdi.gov.py/</t>
  </si>
  <si>
    <t xml:space="preserve">Fan Page de Facebook </t>
  </si>
  <si>
    <t xml:space="preserve">Red Social institucional con un público importante a nivel nacional e internacional </t>
  </si>
  <si>
    <t>https://www.facebook.com/mdiparaguay</t>
  </si>
  <si>
    <t xml:space="preserve">X Institucional </t>
  </si>
  <si>
    <t>Red Social con alto contenido de información</t>
  </si>
  <si>
    <t>https://twitter.com/minteriorpy</t>
  </si>
  <si>
    <t>TikTok</t>
  </si>
  <si>
    <t>Red social con contenido audiovisual</t>
  </si>
  <si>
    <t xml:space="preserve">https://www.tiktok.com/@mdiparaguay?_t=8gEbAvG2oEA&amp;_r=1 </t>
  </si>
  <si>
    <t>Youtube</t>
  </si>
  <si>
    <t>https://www.youtube.com/channel/UCvJBCBu14iFzd-TYwAIfyTA</t>
  </si>
  <si>
    <t>Instagram</t>
  </si>
  <si>
    <t>Red Social con destaque fotográfico y vídeos institucionales</t>
  </si>
  <si>
    <t>https://www.instagram.com/invites/contact/?i=knkd2ma4etk9&amp;utm_content=3ab64sx</t>
  </si>
  <si>
    <t>https://mdipy-my.sharepoint.com/:b:/g/personal/comunicaciones_mdi_gov_py/EWSZBGGuINFIqEDsMXwwSK8BXSApy7V4GUnMw1C_o9f3mA</t>
  </si>
  <si>
    <t>Elaboración del Proyecto de Ampliación de Cobertura del Sistema de Video Vigilancia, para su presentación ante las dependencias institucionales  competentes para la búsqueda de financiamiento.</t>
  </si>
  <si>
    <t>Reuniones ordinarias y específicas entre los miembros integrantes del Sistema Nacional de Emergencias 911 con la Instalación de la Mesa Interinstitucional del Sistema Nacional de Emergencias 911.</t>
  </si>
  <si>
    <t>Actualización del Plan Comunicacional, por la DGS911 en coordinación con la DCSE y convalidado por la DGC para su implementación.</t>
  </si>
  <si>
    <t>Elaboración del Cronograma de Socialización por la DGS911 en coordinación con la DCSE y su implementación</t>
  </si>
  <si>
    <t>Elaboración de la Actualización del Plan de Capacitación anual para Talentos Humanos del Sistema 911 por parte de la DGS911 en coordinación con la DCSE y su implementación</t>
  </si>
  <si>
    <t>https://mdipy-my.sharepoint.com/:f:/g/personal/transparenciainfo_mdi_gov_py/Et6xSBjwDi1Eio4urb2r2h8BSZA7rQOT4MXal9U-YnkEJg?e=EkuQCp</t>
  </si>
  <si>
    <t>https://mdipy-my.sharepoint.com/:f:/g/personal/transparenciainfo_mdi_gov_py/Eu1-EmoQSkdLnC9Rp1ivoywB1_57W7xqkbUcxOqPpNzbGQ?e=tH5waR</t>
  </si>
  <si>
    <t>https://mdipy-my.sharepoint.com/:f:/g/personal/transparenciainfo_mdi_gov_py/EqqIlJrn4jxHhMTTcX1TqgcBo1qaMq3VoanVZLj68T24cA?e=XmrOWq</t>
  </si>
  <si>
    <t>https://mdipy-my.sharepoint.com/:f:/g/personal/transparenciainfo_mdi_gov_py/EuZfklXYKDhJudBdCWmfbCABelXRtTjqFF_Uo1PCgHt4WA?e=tB6I0j</t>
  </si>
  <si>
    <t>https://mdipy-my.sharepoint.com/:f:/g/personal/transparenciainfo_mdi_gov_py/ErSWmToIu0tMn56ieYqnSVMB9VvhDR0YtfKSdDQ6AgrHKA?e=fMJMqb</t>
  </si>
  <si>
    <t>https://mdipy-my.sharepoint.com/:f:/g/personal/transparenciainfo_mdi_gov_py/EpbAdsEp8xtDiQYLlS4wyt8BUssjslPCRmLAicq31TXjYg?e=HTIbn8</t>
  </si>
  <si>
    <t>https://mdipy-my.sharepoint.com/:b:/g/personal/transparenciainfo_mdi_gov_py/Eenf0QxaPmBHhdHEKGCAlLcByRK6_Ywb49cDrv8Py6eN-g?e=wb9rT5</t>
  </si>
  <si>
    <t>La actividades previstas a realizar sobre la Gestión de Riesgo de Corrupción del Plan Anual de Transparencia y Anticorrupción 2023 se aplicaran posterior a la finalización de la modificación de la estructura organica del Ministerio del Interior que se encuentra en su etapa final.</t>
  </si>
  <si>
    <t>https://mdipy-my.sharepoint.com/:b:/g/personal/transparenciainfo_mdi_gov_py/EUsUOnwpQQpHnthGuFg-t_IBaS0EPiN-Y96RKgnoTK-yqA?e=KWKJ9j</t>
  </si>
  <si>
    <t>https://denuncias.gov.py/portal-publico</t>
  </si>
  <si>
    <t>1-	Actualización del Plan de Capacitación Anual para Talentos Humanos del Sistema 911
2-	Presentación ante el VMSI para su aprobación.
3-	Implementación del Plan de Capacitación anual al Talento Humano del Sistema 911.</t>
  </si>
  <si>
    <t>https://mdipy-my.sharepoint.com/:f:/g/personal/transparenciainfo_mdi_gov_py/Et6xSBjwDi1Eio4urb2r2h8BSZA7rQOT4MXal9U-YnkEJg?e=HBsJnj</t>
  </si>
  <si>
    <t>https://mdipy-my.sharepoint.com/:f:/g/personal/transparenciainfo_mdi_gov_py/Eu1-EmoQSkdLnC9Rp1ivoywB1_57W7xqkbUcxOqPpNzbGQ?e=TbX70c</t>
  </si>
  <si>
    <t>https://mdipy-my.sharepoint.com/:f:/g/personal/transparenciainfo_mdi_gov_py/EqqIlJrn4jxHhMTTcX1TqgcBo1qaMq3VoanVZLj68T24cA?e=ZgyU1m</t>
  </si>
  <si>
    <t>https://mdipy-my.sharepoint.com/:f:/g/personal/transparenciainfo_mdi_gov_py/EuZfklXYKDhJudBdCWmfbCABelXRtTjqFF_Uo1PCgHt4WA?e=cwrIfs</t>
  </si>
  <si>
    <t>https://mdipy-my.sharepoint.com/:f:/g/personal/transparenciainfo_mdi_gov_py/ErSWmToIu0tMn56ieYqnSVMB9VvhDR0YtfKSdDQ6AgrHKA?e=UtANLz</t>
  </si>
  <si>
    <t>https://mdipy-my.sharepoint.com/:f:/g/personal/transparenciainfo_mdi_gov_py/EpbAdsEp8xtDiQYLlS4wyt8BUssjslPCRmLAicq31TXjYg?e=9eDCZd</t>
  </si>
  <si>
    <t>https://mdipy-my.sharepoint.com/:f:/g/personal/transparenciainfo_mdi_gov_py/EuGTmTtDyetMioRANUFe7YUBsJvOp4RQ6lpkT7mk_d6Yqg?e=30cDVP</t>
  </si>
  <si>
    <t>https://mdipy-my.sharepoint.com/:f:/g/personal/transparenciainfo_mdi_gov_py/EvggXcji_pBKmBSBralkRksBhA_U4vNB56l0DfDqlU0E5Q?e=vUIGvz</t>
  </si>
  <si>
    <t>59/85,48%</t>
  </si>
  <si>
    <t>Fortalecimiento de conocimientos referentes a Acceso a la Información Pública y sus normativas, mediante capacitaciones, material informativo.</t>
  </si>
  <si>
    <t>https://mdipy-my.sharepoint.com/:b:/g/personal/transparenciainfo_mdi_gov_py/EZ4PBp6wWqZEu84wMRcBMv8BpsZMZ8JsLDM2z312NaV8Lw?e=8fsUB4</t>
  </si>
  <si>
    <t>https://mdipy-my.sharepoint.com/:b:/g/personal/transparenciainfo_mdi_gov_py/Eb6mTjR0KlFFhPUyhIo6UN0BJ50EwM-gPU1Y2aUdRyzLqw?e=0KAuY1</t>
  </si>
  <si>
    <t>https://mdipy-my.sharepoint.com/:f:/g/personal/transparenciainfo_mdi_gov_py/Et6xSBjwDi1Eio4urb2r2h8BSZA7rQOT4MXal9U-YnkEJg?e=RWsgAF</t>
  </si>
  <si>
    <t>https://mdipy-my.sharepoint.com/:f:/g/personal/transparenciainfo_mdi_gov_py/Eu1-EmoQSkdLnC9Rp1ivoywB1_57W7xqkbUcxOqPpNzbGQ?e=LcSkh1</t>
  </si>
  <si>
    <t>https://mdipy-my.sharepoint.com/:f:/g/personal/transparenciainfo_mdi_gov_py/EqqIlJrn4jxHhMTTcX1TqgcBo1qaMq3VoanVZLj68T24cA?e=aq41Ey</t>
  </si>
  <si>
    <t>https://mdipy-my.sharepoint.com/:f:/g/personal/transparenciainfo_mdi_gov_py/EuZfklXYKDhJudBdCWmfbCABelXRtTjqFF_Uo1PCgHt4WA?e=k7BesO</t>
  </si>
  <si>
    <t>https://mdipy-my.sharepoint.com/:f:/g/personal/transparenciainfo_mdi_gov_py/ErSWmToIu0tMn56ieYqnSVMB9VvhDR0YtfKSdDQ6AgrHKA?e=xJK4qZ</t>
  </si>
  <si>
    <t>https://mdipy-my.sharepoint.com/:f:/g/personal/transparenciainfo_mdi_gov_py/EpbAdsEp8xtDiQYLlS4wyt8BUssjslPCRmLAicq31TXjYg?e=r6uCja</t>
  </si>
  <si>
    <t xml:space="preserve">Es una iniciativa que tiene como fin institucionalizar la participación ciudadana mediante la creación de Consejos de Seguridad Ciudadana, en cada municipio, para instalar seguridad ciudadana sobre una cooperación entre el Gobierno Central, Departamental y Municipal.
</t>
  </si>
  <si>
    <t>Eliminación de Producto en el Plan Operativo Anual de la DGS911 del segundo semestre 2023, conforme a los procedimientos y lineamientos institucionales establecidos por  la Resolucion N° 63/2023  y  aprobado por el Informe N° 8 de la Direccion de Planificacion dependiente de la DGG</t>
  </si>
  <si>
    <t>fv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</si>
</sst>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64" formatCode="0.0%"/>
  </numFmts>
  <fonts count="30">
    <font>
      <sz val="11"/>
      <color theme="1"/>
      <name val="Calibri"/>
      <charset val="134"/>
      <scheme val="minor"/>
    </font>
    <font>
      <sz val="11"/>
      <color theme="1"/>
      <name val="Calibri"/>
      <family val="2"/>
      <scheme val="minor"/>
    </font>
    <font>
      <sz val="11"/>
      <color theme="1"/>
      <name val="Calibri"/>
      <family val="2"/>
      <scheme val="minor"/>
    </font>
    <font>
      <sz val="8"/>
      <name val="Calibri"/>
      <family val="2"/>
      <scheme val="minor"/>
    </font>
    <font>
      <sz val="11"/>
      <color theme="1"/>
      <name val="Calibri"/>
      <family val="2"/>
      <scheme val="minor"/>
    </font>
    <font>
      <sz val="11"/>
      <color theme="1"/>
      <name val="Garamond"/>
      <family val="1"/>
    </font>
    <font>
      <b/>
      <sz val="11"/>
      <color theme="1"/>
      <name val="Garamond"/>
      <family val="1"/>
    </font>
    <font>
      <u/>
      <sz val="11"/>
      <color theme="10"/>
      <name val="Calibri"/>
      <family val="2"/>
      <scheme val="minor"/>
    </font>
    <font>
      <sz val="11"/>
      <name val="Calibri"/>
      <family val="2"/>
    </font>
    <font>
      <i/>
      <sz val="11"/>
      <color theme="1"/>
      <name val="Calibri Light"/>
      <family val="2"/>
      <scheme val="major"/>
    </font>
    <font>
      <b/>
      <i/>
      <u/>
      <sz val="11"/>
      <name val="Calibri Light"/>
      <family val="2"/>
      <scheme val="major"/>
    </font>
    <font>
      <b/>
      <i/>
      <u/>
      <sz val="11"/>
      <color theme="1"/>
      <name val="Calibri Light"/>
      <family val="2"/>
      <scheme val="major"/>
    </font>
    <font>
      <b/>
      <i/>
      <sz val="11"/>
      <color theme="1"/>
      <name val="Calibri Light"/>
      <family val="2"/>
      <scheme val="major"/>
    </font>
    <font>
      <i/>
      <u/>
      <sz val="11"/>
      <color theme="10"/>
      <name val="Calibri Light"/>
      <family val="2"/>
      <scheme val="major"/>
    </font>
    <font>
      <i/>
      <sz val="11"/>
      <color rgb="FF000000"/>
      <name val="Calibri Light"/>
      <family val="2"/>
      <scheme val="major"/>
    </font>
    <font>
      <b/>
      <i/>
      <sz val="11"/>
      <color rgb="FF000000"/>
      <name val="Calibri Light"/>
      <family val="2"/>
      <scheme val="major"/>
    </font>
    <font>
      <i/>
      <sz val="11"/>
      <name val="Calibri Light"/>
      <family val="2"/>
      <scheme val="major"/>
    </font>
    <font>
      <sz val="11"/>
      <color theme="1"/>
      <name val="Calibri"/>
      <family val="2"/>
      <scheme val="minor"/>
    </font>
    <font>
      <b/>
      <i/>
      <sz val="12"/>
      <color theme="1"/>
      <name val="Calibri"/>
      <family val="2"/>
      <scheme val="minor"/>
    </font>
    <font>
      <sz val="11"/>
      <color rgb="FF9C0006"/>
      <name val="Calibri"/>
      <family val="2"/>
      <scheme val="minor"/>
    </font>
    <font>
      <b/>
      <i/>
      <sz val="11"/>
      <name val="Calibri Light"/>
      <family val="2"/>
      <scheme val="major"/>
    </font>
    <font>
      <i/>
      <u/>
      <sz val="11"/>
      <color theme="10"/>
      <name val="Calibri"/>
      <family val="2"/>
      <scheme val="minor"/>
    </font>
    <font>
      <i/>
      <sz val="10"/>
      <color theme="1"/>
      <name val="Calibri Light"/>
      <family val="2"/>
      <scheme val="major"/>
    </font>
    <font>
      <i/>
      <u/>
      <sz val="10"/>
      <color theme="10"/>
      <name val="Calibri Light"/>
      <family val="2"/>
      <scheme val="major"/>
    </font>
    <font>
      <i/>
      <sz val="9"/>
      <color theme="1"/>
      <name val="Calibri Light"/>
      <family val="2"/>
      <scheme val="major"/>
    </font>
    <font>
      <b/>
      <i/>
      <sz val="12"/>
      <color theme="1"/>
      <name val="Calibri Light"/>
      <family val="2"/>
      <scheme val="major"/>
    </font>
    <font>
      <i/>
      <sz val="11"/>
      <color rgb="FF9C0006"/>
      <name val="Calibri Light"/>
      <family val="2"/>
      <scheme val="major"/>
    </font>
    <font>
      <i/>
      <sz val="12"/>
      <color theme="1"/>
      <name val="Calibri Light"/>
      <family val="2"/>
      <scheme val="major"/>
    </font>
    <font>
      <b/>
      <i/>
      <sz val="10"/>
      <color theme="1"/>
      <name val="Calibri Light"/>
      <family val="2"/>
      <scheme val="major"/>
    </font>
    <font>
      <b/>
      <i/>
      <sz val="11"/>
      <color theme="1"/>
      <name val="Calibri"/>
      <family val="2"/>
      <scheme val="minor"/>
    </font>
  </fonts>
  <fills count="11">
    <fill>
      <patternFill patternType="none"/>
    </fill>
    <fill>
      <patternFill patternType="gray125"/>
    </fill>
    <fill>
      <patternFill patternType="solid">
        <fgColor theme="5" tint="0.39997558519241921"/>
        <bgColor indexed="64"/>
      </patternFill>
    </fill>
    <fill>
      <patternFill patternType="solid">
        <fgColor theme="0"/>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theme="7" tint="0.59999389629810485"/>
        <bgColor rgb="FF000000"/>
      </patternFill>
    </fill>
    <fill>
      <patternFill patternType="solid">
        <fgColor theme="7" tint="0.79998168889431442"/>
        <bgColor indexed="64"/>
      </patternFill>
    </fill>
    <fill>
      <patternFill patternType="solid">
        <fgColor rgb="FFFFC7CE"/>
      </patternFill>
    </fill>
  </fills>
  <borders count="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tint="-0.14999847407452621"/>
      </right>
      <top/>
      <bottom/>
      <diagonal/>
    </border>
  </borders>
  <cellStyleXfs count="11">
    <xf numFmtId="0" fontId="0" fillId="0" borderId="0">
      <alignment vertical="center"/>
    </xf>
    <xf numFmtId="9" fontId="4" fillId="0" borderId="0" applyFont="0" applyFill="0" applyBorder="0" applyAlignment="0" applyProtection="0"/>
    <xf numFmtId="0" fontId="7" fillId="0" borderId="0" applyNumberFormat="0" applyFill="0" applyBorder="0" applyAlignment="0" applyProtection="0">
      <alignment vertical="center"/>
    </xf>
    <xf numFmtId="0" fontId="8" fillId="0" borderId="0"/>
    <xf numFmtId="0" fontId="2" fillId="0" borderId="0">
      <alignment vertical="center"/>
    </xf>
    <xf numFmtId="9" fontId="2" fillId="0" borderId="0" applyFont="0" applyFill="0" applyBorder="0" applyAlignment="0" applyProtection="0"/>
    <xf numFmtId="9"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41" fontId="17" fillId="0" borderId="0" applyFont="0" applyFill="0" applyBorder="0" applyAlignment="0" applyProtection="0"/>
    <xf numFmtId="0" fontId="19" fillId="10" borderId="0" applyNumberFormat="0" applyBorder="0" applyAlignment="0" applyProtection="0"/>
  </cellStyleXfs>
  <cellXfs count="160">
    <xf numFmtId="0" fontId="0" fillId="0" borderId="0" xfId="0">
      <alignment vertical="center"/>
    </xf>
    <xf numFmtId="0" fontId="5" fillId="0" borderId="0" xfId="0" applyFont="1">
      <alignment vertical="center"/>
    </xf>
    <xf numFmtId="0" fontId="6" fillId="0" borderId="0" xfId="0" applyFont="1">
      <alignment vertical="center"/>
    </xf>
    <xf numFmtId="0" fontId="5" fillId="3" borderId="0" xfId="0" applyFont="1" applyFill="1">
      <alignment vertical="center"/>
    </xf>
    <xf numFmtId="0" fontId="5" fillId="0" borderId="0" xfId="0" applyFont="1" applyProtection="1">
      <alignment vertical="center"/>
      <protection locked="0"/>
    </xf>
    <xf numFmtId="0" fontId="9" fillId="0" borderId="1" xfId="0" applyFont="1" applyBorder="1" applyAlignment="1">
      <alignment horizontal="center" vertical="center" wrapText="1"/>
    </xf>
    <xf numFmtId="0" fontId="18" fillId="0" borderId="0" xfId="0" applyFont="1">
      <alignment vertical="center"/>
    </xf>
    <xf numFmtId="0" fontId="5" fillId="0" borderId="0" xfId="0" applyFont="1" applyAlignment="1">
      <alignment vertical="center" wrapText="1"/>
    </xf>
    <xf numFmtId="0" fontId="12" fillId="0" borderId="1" xfId="0" applyFont="1" applyBorder="1" applyAlignment="1">
      <alignment horizontal="center" vertical="center" wrapText="1"/>
    </xf>
    <xf numFmtId="41" fontId="12" fillId="0" borderId="1" xfId="9" applyFont="1" applyBorder="1" applyAlignment="1">
      <alignment horizontal="center" vertical="center" wrapText="1"/>
    </xf>
    <xf numFmtId="9" fontId="12" fillId="0" borderId="1" xfId="0" applyNumberFormat="1" applyFont="1" applyBorder="1" applyAlignment="1">
      <alignment horizontal="center" vertical="center" wrapText="1"/>
    </xf>
    <xf numFmtId="0" fontId="9" fillId="0" borderId="2" xfId="0" applyFont="1" applyBorder="1">
      <alignment vertical="center"/>
    </xf>
    <xf numFmtId="0" fontId="9" fillId="0" borderId="2" xfId="0" applyFont="1" applyBorder="1" applyAlignment="1">
      <alignment horizontal="center" vertical="center"/>
    </xf>
    <xf numFmtId="0" fontId="9" fillId="0" borderId="2" xfId="0" applyFont="1" applyBorder="1" applyAlignment="1">
      <alignment horizontal="center" vertical="center" wrapText="1"/>
    </xf>
    <xf numFmtId="0" fontId="9" fillId="0" borderId="2" xfId="0" applyFont="1" applyBorder="1" applyAlignment="1">
      <alignment horizontal="center" vertical="center"/>
    </xf>
    <xf numFmtId="0" fontId="10" fillId="6" borderId="2" xfId="0" applyFont="1" applyFill="1" applyBorder="1" applyAlignment="1">
      <alignment horizontal="center" vertical="center"/>
    </xf>
    <xf numFmtId="0" fontId="11" fillId="5" borderId="2" xfId="0" applyFont="1" applyFill="1" applyBorder="1" applyAlignment="1">
      <alignment horizontal="center" vertical="center"/>
    </xf>
    <xf numFmtId="0" fontId="12" fillId="0" borderId="2" xfId="0" applyFont="1" applyBorder="1" applyAlignment="1">
      <alignment horizontal="left" vertical="center"/>
    </xf>
    <xf numFmtId="0" fontId="12" fillId="5" borderId="2" xfId="0" applyFont="1" applyFill="1" applyBorder="1" applyAlignment="1">
      <alignment horizontal="center" vertical="center"/>
    </xf>
    <xf numFmtId="0" fontId="9" fillId="3" borderId="2" xfId="0" applyFont="1" applyFill="1" applyBorder="1" applyAlignment="1">
      <alignment horizontal="center" vertical="center"/>
    </xf>
    <xf numFmtId="0" fontId="13" fillId="0" borderId="2" xfId="2" applyFont="1" applyFill="1" applyBorder="1" applyAlignment="1">
      <alignment horizontal="center" vertical="center"/>
    </xf>
    <xf numFmtId="0" fontId="11" fillId="0" borderId="2" xfId="0" applyFont="1" applyBorder="1" applyAlignment="1">
      <alignment horizontal="center" vertical="center"/>
    </xf>
    <xf numFmtId="0" fontId="12" fillId="5" borderId="2" xfId="0" applyFont="1" applyFill="1" applyBorder="1" applyAlignment="1">
      <alignment horizontal="justify" vertical="top" wrapText="1"/>
    </xf>
    <xf numFmtId="0" fontId="12" fillId="5" borderId="2" xfId="0" applyFont="1" applyFill="1" applyBorder="1" applyAlignment="1">
      <alignment horizontal="center" vertical="top" wrapText="1"/>
    </xf>
    <xf numFmtId="0" fontId="9" fillId="3" borderId="2" xfId="0" applyFont="1" applyFill="1" applyBorder="1" applyAlignment="1">
      <alignment horizontal="center" vertical="top" wrapText="1"/>
    </xf>
    <xf numFmtId="0" fontId="12" fillId="3" borderId="2" xfId="0" applyFont="1" applyFill="1" applyBorder="1" applyAlignment="1">
      <alignment horizontal="left" vertical="top" wrapText="1"/>
    </xf>
    <xf numFmtId="0" fontId="12" fillId="3" borderId="2" xfId="0" applyFont="1" applyFill="1" applyBorder="1" applyAlignment="1">
      <alignment horizontal="center" vertical="center"/>
    </xf>
    <xf numFmtId="0" fontId="9" fillId="3" borderId="2" xfId="0" applyFont="1" applyFill="1" applyBorder="1" applyAlignment="1">
      <alignment horizontal="center" vertical="center"/>
    </xf>
    <xf numFmtId="0" fontId="12" fillId="7" borderId="2" xfId="0" applyFont="1" applyFill="1" applyBorder="1" applyAlignment="1">
      <alignment horizontal="center" vertical="top"/>
    </xf>
    <xf numFmtId="0" fontId="9" fillId="7" borderId="2" xfId="0" applyFont="1" applyFill="1" applyBorder="1" applyAlignment="1">
      <alignment horizontal="center" vertical="center"/>
    </xf>
    <xf numFmtId="0" fontId="12" fillId="7" borderId="2" xfId="0" applyFont="1" applyFill="1" applyBorder="1" applyAlignment="1">
      <alignment horizontal="center" vertical="top" wrapText="1"/>
    </xf>
    <xf numFmtId="0" fontId="9" fillId="3" borderId="2" xfId="0" applyFont="1" applyFill="1" applyBorder="1">
      <alignment vertical="center"/>
    </xf>
    <xf numFmtId="0" fontId="11" fillId="7" borderId="2" xfId="0" applyFont="1" applyFill="1" applyBorder="1" applyAlignment="1">
      <alignment horizontal="center" vertical="center"/>
    </xf>
    <xf numFmtId="0" fontId="13" fillId="0" borderId="2" xfId="2" applyFont="1" applyFill="1" applyBorder="1" applyAlignment="1">
      <alignment horizontal="center" vertical="center" wrapText="1"/>
    </xf>
    <xf numFmtId="0" fontId="11" fillId="7" borderId="2" xfId="0" applyFont="1" applyFill="1" applyBorder="1" applyAlignment="1">
      <alignment horizontal="center" vertical="center" wrapText="1"/>
    </xf>
    <xf numFmtId="0" fontId="12" fillId="7" borderId="2" xfId="0" applyFont="1" applyFill="1" applyBorder="1" applyAlignment="1">
      <alignment horizontal="center" vertical="center" wrapText="1"/>
    </xf>
    <xf numFmtId="0" fontId="12" fillId="7" borderId="2" xfId="0" applyFont="1" applyFill="1" applyBorder="1" applyAlignment="1">
      <alignment horizontal="center" vertical="center" wrapText="1"/>
    </xf>
    <xf numFmtId="0" fontId="12" fillId="7" borderId="2" xfId="0" applyFont="1" applyFill="1" applyBorder="1" applyAlignment="1">
      <alignment horizontal="center" vertical="center"/>
    </xf>
    <xf numFmtId="0" fontId="14" fillId="3" borderId="2"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4" fillId="3" borderId="2" xfId="0" applyFont="1" applyFill="1" applyBorder="1" applyAlignment="1">
      <alignment vertical="center" wrapText="1"/>
    </xf>
    <xf numFmtId="0" fontId="13" fillId="3" borderId="2" xfId="2" applyFont="1" applyFill="1" applyBorder="1" applyAlignment="1">
      <alignment horizontal="center" vertical="center" wrapText="1"/>
    </xf>
    <xf numFmtId="0" fontId="9" fillId="3" borderId="2" xfId="0" applyFont="1" applyFill="1" applyBorder="1" applyAlignment="1">
      <alignment horizontal="center" vertical="center" wrapText="1"/>
    </xf>
    <xf numFmtId="0" fontId="20" fillId="3" borderId="2"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8" fillId="3" borderId="2"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7" fillId="3" borderId="2" xfId="2" applyFill="1" applyBorder="1" applyAlignment="1">
      <alignment horizontal="center" vertical="center" wrapText="1"/>
    </xf>
    <xf numFmtId="0" fontId="21" fillId="3" borderId="2" xfId="2" applyFont="1" applyFill="1" applyBorder="1" applyAlignment="1">
      <alignment horizontal="center" vertical="center" wrapText="1"/>
    </xf>
    <xf numFmtId="0" fontId="9"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9" fillId="9" borderId="2"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3" borderId="2" xfId="0" applyFont="1" applyFill="1" applyBorder="1" applyAlignment="1">
      <alignment horizontal="center" vertical="center" wrapText="1"/>
    </xf>
    <xf numFmtId="9" fontId="12" fillId="3" borderId="2" xfId="0" applyNumberFormat="1" applyFont="1" applyFill="1" applyBorder="1" applyAlignment="1">
      <alignment horizontal="center" vertical="center" wrapText="1"/>
    </xf>
    <xf numFmtId="0" fontId="13" fillId="3" borderId="2" xfId="2" applyFont="1" applyFill="1" applyBorder="1" applyAlignment="1">
      <alignment horizontal="center" vertical="center" wrapText="1"/>
    </xf>
    <xf numFmtId="0" fontId="9" fillId="9" borderId="2" xfId="0" applyFont="1" applyFill="1" applyBorder="1" applyAlignment="1">
      <alignment horizontal="center" vertical="center"/>
    </xf>
    <xf numFmtId="0" fontId="12" fillId="9" borderId="2"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2" xfId="0" applyFont="1" applyFill="1" applyBorder="1">
      <alignment vertical="center"/>
    </xf>
    <xf numFmtId="0" fontId="12" fillId="2" borderId="2" xfId="0" applyFont="1" applyFill="1" applyBorder="1" applyAlignment="1">
      <alignment horizontal="center" vertical="center"/>
    </xf>
    <xf numFmtId="0" fontId="12" fillId="3" borderId="2" xfId="0" applyFont="1" applyFill="1" applyBorder="1">
      <alignment vertical="center"/>
    </xf>
    <xf numFmtId="0" fontId="13" fillId="9" borderId="2" xfId="2" applyFont="1" applyFill="1" applyBorder="1" applyAlignment="1">
      <alignment horizontal="center" vertical="center"/>
    </xf>
    <xf numFmtId="9" fontId="14" fillId="3" borderId="2" xfId="0" applyNumberFormat="1" applyFont="1" applyFill="1" applyBorder="1" applyAlignment="1">
      <alignment vertical="center" wrapText="1"/>
    </xf>
    <xf numFmtId="0" fontId="15" fillId="3" borderId="2" xfId="0" applyFont="1" applyFill="1" applyBorder="1" applyAlignment="1">
      <alignment horizontal="center" vertical="center" wrapText="1"/>
    </xf>
    <xf numFmtId="9" fontId="15" fillId="3" borderId="2" xfId="0" applyNumberFormat="1" applyFont="1" applyFill="1" applyBorder="1" applyAlignment="1">
      <alignment horizontal="center" vertical="center"/>
    </xf>
    <xf numFmtId="0" fontId="15" fillId="3" borderId="2" xfId="0" applyFont="1" applyFill="1" applyBorder="1" applyAlignment="1">
      <alignment horizontal="center" vertical="center"/>
    </xf>
    <xf numFmtId="9" fontId="12" fillId="3" borderId="2" xfId="1" applyFont="1" applyFill="1" applyBorder="1" applyAlignment="1">
      <alignment horizontal="center" vertical="center"/>
    </xf>
    <xf numFmtId="0" fontId="12" fillId="3" borderId="2" xfId="0" applyFont="1" applyFill="1" applyBorder="1" applyAlignment="1">
      <alignment horizontal="center" vertical="center"/>
    </xf>
    <xf numFmtId="164" fontId="12" fillId="3" borderId="2" xfId="1" applyNumberFormat="1" applyFont="1" applyFill="1" applyBorder="1" applyAlignment="1">
      <alignment horizontal="center" vertical="center"/>
    </xf>
    <xf numFmtId="0" fontId="23" fillId="3" borderId="2" xfId="2" applyFont="1" applyFill="1" applyBorder="1" applyAlignment="1">
      <alignment horizontal="center" vertical="center" wrapText="1"/>
    </xf>
    <xf numFmtId="0" fontId="9" fillId="3" borderId="2" xfId="0" applyFont="1" applyFill="1" applyBorder="1" applyAlignment="1">
      <alignment horizontal="left" vertical="center" wrapText="1"/>
    </xf>
    <xf numFmtId="0" fontId="24" fillId="3" borderId="2" xfId="0" applyFont="1" applyFill="1" applyBorder="1" applyAlignment="1">
      <alignment horizontal="center" vertical="center" wrapText="1"/>
    </xf>
    <xf numFmtId="0" fontId="22" fillId="3" borderId="2" xfId="0" applyFont="1" applyFill="1" applyBorder="1" applyAlignment="1">
      <alignment vertical="center" wrapText="1"/>
    </xf>
    <xf numFmtId="0" fontId="22" fillId="3" borderId="2" xfId="0" applyFont="1" applyFill="1" applyBorder="1">
      <alignment vertical="center"/>
    </xf>
    <xf numFmtId="0" fontId="9" fillId="3" borderId="2" xfId="4" applyFont="1" applyFill="1" applyBorder="1" applyAlignment="1">
      <alignment horizontal="center" vertical="center"/>
    </xf>
    <xf numFmtId="0" fontId="9" fillId="3" borderId="2" xfId="4" applyFont="1" applyFill="1" applyBorder="1" applyAlignment="1">
      <alignment vertical="center" wrapText="1"/>
    </xf>
    <xf numFmtId="14" fontId="9" fillId="3" borderId="2" xfId="4" applyNumberFormat="1" applyFont="1" applyFill="1" applyBorder="1" applyAlignment="1">
      <alignment horizontal="center" vertical="center"/>
    </xf>
    <xf numFmtId="3" fontId="9" fillId="3" borderId="2" xfId="4" applyNumberFormat="1" applyFont="1" applyFill="1" applyBorder="1">
      <alignment vertical="center"/>
    </xf>
    <xf numFmtId="0" fontId="9" fillId="3" borderId="2" xfId="4" quotePrefix="1" applyFont="1" applyFill="1" applyBorder="1" applyAlignment="1">
      <alignment horizontal="center" vertical="center"/>
    </xf>
    <xf numFmtId="0" fontId="9" fillId="3" borderId="2" xfId="4" applyFont="1" applyFill="1" applyBorder="1">
      <alignment vertical="center"/>
    </xf>
    <xf numFmtId="0" fontId="9" fillId="3" borderId="2" xfId="4" applyFont="1" applyFill="1" applyBorder="1" applyAlignment="1">
      <alignment horizontal="left" vertical="center" wrapText="1"/>
    </xf>
    <xf numFmtId="0" fontId="9" fillId="3" borderId="2" xfId="0" applyFont="1" applyFill="1" applyBorder="1" applyAlignment="1">
      <alignment vertical="center" wrapText="1"/>
    </xf>
    <xf numFmtId="14" fontId="9" fillId="3" borderId="2" xfId="0" applyNumberFormat="1" applyFont="1" applyFill="1" applyBorder="1" applyAlignment="1">
      <alignment horizontal="center" vertical="center"/>
    </xf>
    <xf numFmtId="3" fontId="9" fillId="3" borderId="2" xfId="0" applyNumberFormat="1" applyFont="1" applyFill="1" applyBorder="1">
      <alignment vertical="center"/>
    </xf>
    <xf numFmtId="14" fontId="9" fillId="3" borderId="2" xfId="0" quotePrefix="1" applyNumberFormat="1" applyFont="1" applyFill="1" applyBorder="1" applyAlignment="1">
      <alignment horizontal="center" vertical="center"/>
    </xf>
    <xf numFmtId="0" fontId="9" fillId="3" borderId="2" xfId="0" quotePrefix="1" applyFont="1" applyFill="1" applyBorder="1" applyAlignment="1">
      <alignment horizontal="center" vertical="center" wrapText="1"/>
    </xf>
    <xf numFmtId="3" fontId="9" fillId="3" borderId="2" xfId="0" applyNumberFormat="1" applyFont="1" applyFill="1" applyBorder="1" applyAlignment="1">
      <alignment horizontal="center" vertical="center"/>
    </xf>
    <xf numFmtId="14" fontId="9" fillId="3" borderId="2" xfId="0" applyNumberFormat="1" applyFont="1" applyFill="1" applyBorder="1">
      <alignment vertical="center"/>
    </xf>
    <xf numFmtId="41" fontId="9" fillId="3" borderId="2" xfId="9" applyFont="1" applyFill="1" applyBorder="1" applyAlignment="1">
      <alignment vertical="center"/>
    </xf>
    <xf numFmtId="0" fontId="9" fillId="3" borderId="2" xfId="0" applyFont="1" applyFill="1" applyBorder="1" applyAlignment="1">
      <alignment horizontal="left" vertical="center" wrapText="1"/>
    </xf>
    <xf numFmtId="14" fontId="9" fillId="3" borderId="2" xfId="0" applyNumberFormat="1" applyFont="1" applyFill="1" applyBorder="1" applyAlignment="1">
      <alignment horizontal="right" vertical="center"/>
    </xf>
    <xf numFmtId="41" fontId="9" fillId="3" borderId="2" xfId="9" applyFont="1" applyFill="1" applyBorder="1" applyAlignment="1">
      <alignment horizontal="right" vertical="center"/>
    </xf>
    <xf numFmtId="3" fontId="9" fillId="3" borderId="2" xfId="0" applyNumberFormat="1" applyFont="1" applyFill="1" applyBorder="1" applyAlignment="1">
      <alignment vertical="center" wrapText="1"/>
    </xf>
    <xf numFmtId="3" fontId="12" fillId="3" borderId="2" xfId="0" applyNumberFormat="1" applyFont="1" applyFill="1" applyBorder="1" applyAlignment="1">
      <alignment vertical="center" wrapText="1"/>
    </xf>
    <xf numFmtId="3" fontId="12" fillId="3" borderId="2" xfId="0" applyNumberFormat="1" applyFont="1" applyFill="1" applyBorder="1" applyAlignment="1">
      <alignment horizontal="center" vertical="center" wrapText="1"/>
    </xf>
    <xf numFmtId="0" fontId="15" fillId="8" borderId="2" xfId="0" applyFont="1" applyFill="1" applyBorder="1" applyAlignment="1" applyProtection="1">
      <alignment horizontal="center" vertical="center"/>
      <protection locked="0"/>
    </xf>
    <xf numFmtId="0" fontId="25" fillId="2" borderId="2" xfId="0" applyFont="1" applyFill="1" applyBorder="1" applyAlignment="1">
      <alignment horizontal="center" vertical="center" wrapText="1"/>
    </xf>
    <xf numFmtId="0" fontId="25" fillId="2" borderId="2" xfId="0" applyFont="1" applyFill="1" applyBorder="1" applyAlignment="1">
      <alignment horizontal="center" vertical="center" wrapText="1"/>
    </xf>
    <xf numFmtId="0" fontId="7" fillId="9" borderId="2" xfId="2" applyFill="1" applyBorder="1" applyAlignment="1">
      <alignment horizontal="center" vertical="center"/>
    </xf>
    <xf numFmtId="0" fontId="12" fillId="2" borderId="2" xfId="0" applyFont="1" applyFill="1" applyBorder="1" applyAlignment="1" applyProtection="1">
      <alignment horizontal="center" vertical="center"/>
      <protection locked="0"/>
    </xf>
    <xf numFmtId="0" fontId="12" fillId="2" borderId="2" xfId="0" applyFont="1" applyFill="1" applyBorder="1" applyAlignment="1" applyProtection="1">
      <alignment horizontal="center" vertical="center" wrapText="1"/>
      <protection locked="0"/>
    </xf>
    <xf numFmtId="0" fontId="12" fillId="0" borderId="2" xfId="0" applyFont="1" applyBorder="1" applyAlignment="1" applyProtection="1">
      <alignment horizontal="center" vertical="center"/>
      <protection locked="0"/>
    </xf>
    <xf numFmtId="0" fontId="12" fillId="0" borderId="2" xfId="0" applyFont="1" applyBorder="1" applyAlignment="1" applyProtection="1">
      <alignment horizontal="center" vertical="center" wrapText="1"/>
      <protection locked="0"/>
    </xf>
    <xf numFmtId="0" fontId="9" fillId="4" borderId="2" xfId="0" applyFont="1" applyFill="1" applyBorder="1" applyAlignment="1">
      <alignment horizontal="center" vertical="center"/>
    </xf>
    <xf numFmtId="0" fontId="12" fillId="4" borderId="2" xfId="0" applyFont="1" applyFill="1" applyBorder="1" applyAlignment="1">
      <alignment horizontal="center" vertical="center"/>
    </xf>
    <xf numFmtId="0" fontId="12" fillId="2" borderId="2" xfId="0" applyFont="1" applyFill="1" applyBorder="1" applyAlignment="1">
      <alignment vertical="center" wrapText="1"/>
    </xf>
    <xf numFmtId="0" fontId="26" fillId="3" borderId="2" xfId="10" applyFont="1" applyFill="1" applyBorder="1" applyAlignment="1">
      <alignment vertical="center" wrapText="1"/>
    </xf>
    <xf numFmtId="0" fontId="26" fillId="3" borderId="2" xfId="10" applyFont="1" applyFill="1" applyBorder="1" applyAlignment="1">
      <alignment horizontal="center" vertical="center" wrapText="1"/>
    </xf>
    <xf numFmtId="0" fontId="12" fillId="7" borderId="2" xfId="0" applyFont="1" applyFill="1" applyBorder="1" applyAlignment="1" applyProtection="1">
      <alignment horizontal="center" vertical="center"/>
      <protection locked="0"/>
    </xf>
    <xf numFmtId="0" fontId="12" fillId="3" borderId="2" xfId="0" applyFont="1" applyFill="1" applyBorder="1" applyAlignment="1" applyProtection="1">
      <alignment horizontal="center" vertical="center"/>
      <protection locked="0"/>
    </xf>
    <xf numFmtId="0" fontId="9" fillId="3" borderId="2" xfId="0" applyFont="1" applyFill="1" applyBorder="1" applyAlignment="1" applyProtection="1">
      <alignment horizontal="left" vertical="center" wrapText="1"/>
      <protection locked="0"/>
    </xf>
    <xf numFmtId="0" fontId="13" fillId="3" borderId="2" xfId="2" applyFont="1" applyFill="1" applyBorder="1" applyAlignment="1" applyProtection="1">
      <alignment horizontal="center" vertical="center" wrapText="1"/>
      <protection locked="0"/>
    </xf>
    <xf numFmtId="0" fontId="27" fillId="3" borderId="2" xfId="0" applyFont="1" applyFill="1" applyBorder="1" applyAlignment="1" applyProtection="1">
      <alignment horizontal="center" vertical="center" wrapText="1"/>
      <protection locked="0"/>
    </xf>
    <xf numFmtId="0" fontId="12" fillId="3" borderId="2" xfId="0" applyFont="1" applyFill="1" applyBorder="1" applyAlignment="1" applyProtection="1">
      <alignment horizontal="center" vertical="center" wrapText="1"/>
      <protection locked="0"/>
    </xf>
    <xf numFmtId="0" fontId="16" fillId="3" borderId="2" xfId="0" applyFont="1" applyFill="1" applyBorder="1" applyAlignment="1" applyProtection="1">
      <alignment horizontal="left" vertical="center" wrapText="1"/>
      <protection locked="0"/>
    </xf>
    <xf numFmtId="0" fontId="21" fillId="3" borderId="2" xfId="2" applyFont="1" applyFill="1" applyBorder="1" applyAlignment="1">
      <alignment horizontal="center" vertical="center" wrapText="1"/>
    </xf>
    <xf numFmtId="0" fontId="16" fillId="3" borderId="2" xfId="10" applyFont="1" applyFill="1" applyBorder="1" applyAlignment="1">
      <alignment horizontal="center" vertical="center" wrapText="1"/>
    </xf>
    <xf numFmtId="0" fontId="16" fillId="3" borderId="2" xfId="10" applyFont="1" applyFill="1" applyBorder="1" applyAlignment="1">
      <alignment horizontal="center" vertical="center" wrapText="1"/>
    </xf>
    <xf numFmtId="14" fontId="9" fillId="3" borderId="2" xfId="0" applyNumberFormat="1" applyFont="1" applyFill="1" applyBorder="1" applyAlignment="1">
      <alignment horizontal="center" vertical="center" wrapText="1"/>
    </xf>
    <xf numFmtId="0" fontId="7" fillId="3" borderId="2" xfId="2" applyFill="1" applyBorder="1" applyAlignment="1">
      <alignment horizontal="center" vertical="center"/>
    </xf>
    <xf numFmtId="0" fontId="13" fillId="9" borderId="2" xfId="2" applyFont="1" applyFill="1" applyBorder="1" applyAlignment="1">
      <alignment horizontal="center" vertical="center" wrapText="1"/>
    </xf>
    <xf numFmtId="0" fontId="13" fillId="3" borderId="2" xfId="2" applyFont="1" applyFill="1" applyBorder="1" applyAlignment="1">
      <alignment horizontal="center" vertical="center"/>
    </xf>
    <xf numFmtId="0" fontId="12" fillId="6" borderId="2" xfId="0" applyFont="1" applyFill="1" applyBorder="1" applyAlignment="1">
      <alignment horizontal="center" vertical="center"/>
    </xf>
    <xf numFmtId="0" fontId="12" fillId="7" borderId="2" xfId="0" applyFont="1" applyFill="1" applyBorder="1" applyAlignment="1">
      <alignment horizontal="center" vertical="center"/>
    </xf>
    <xf numFmtId="0" fontId="24" fillId="3" borderId="2" xfId="0" applyFont="1" applyFill="1" applyBorder="1">
      <alignment vertical="center"/>
    </xf>
    <xf numFmtId="0" fontId="27" fillId="3" borderId="2" xfId="0" applyFont="1" applyFill="1" applyBorder="1" applyAlignment="1">
      <alignment horizontal="center" vertical="center" wrapText="1"/>
    </xf>
    <xf numFmtId="0" fontId="24" fillId="3" borderId="2" xfId="0" applyFont="1" applyFill="1" applyBorder="1" applyAlignment="1">
      <alignment vertical="center" wrapText="1"/>
    </xf>
    <xf numFmtId="0" fontId="27" fillId="3" borderId="2" xfId="0" applyFont="1" applyFill="1" applyBorder="1" applyAlignment="1">
      <alignment horizontal="center" vertical="center"/>
    </xf>
    <xf numFmtId="2" fontId="12" fillId="3" borderId="2" xfId="0" applyNumberFormat="1" applyFont="1" applyFill="1" applyBorder="1" applyAlignment="1">
      <alignment horizontal="center" vertical="center"/>
    </xf>
    <xf numFmtId="0" fontId="9" fillId="3" borderId="3"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5" xfId="0" applyFont="1" applyFill="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14" fillId="3" borderId="3" xfId="0" applyFont="1" applyFill="1" applyBorder="1" applyAlignment="1">
      <alignment horizontal="center" vertical="center" wrapText="1"/>
    </xf>
    <xf numFmtId="0" fontId="14" fillId="3" borderId="5" xfId="0" applyFont="1" applyFill="1" applyBorder="1" applyAlignment="1">
      <alignment horizontal="center" vertical="center" wrapText="1"/>
    </xf>
    <xf numFmtId="9" fontId="20" fillId="3" borderId="2" xfId="10" applyNumberFormat="1" applyFont="1" applyFill="1" applyBorder="1" applyAlignment="1">
      <alignment horizontal="center" vertical="center"/>
    </xf>
    <xf numFmtId="0" fontId="16" fillId="3" borderId="2" xfId="3"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12" fillId="3" borderId="6" xfId="0" applyFont="1" applyFill="1" applyBorder="1" applyAlignment="1">
      <alignment horizontal="center" vertical="center"/>
    </xf>
    <xf numFmtId="0" fontId="9" fillId="3" borderId="6" xfId="0" applyFont="1" applyFill="1" applyBorder="1" applyAlignment="1">
      <alignment horizontal="center" vertical="center"/>
    </xf>
    <xf numFmtId="9" fontId="12" fillId="3" borderId="6" xfId="1" applyFont="1" applyFill="1" applyBorder="1" applyAlignment="1">
      <alignment horizontal="center" vertical="center"/>
    </xf>
    <xf numFmtId="0" fontId="13" fillId="3" borderId="6" xfId="2" applyFont="1" applyFill="1" applyBorder="1" applyAlignment="1">
      <alignment horizontal="center" vertical="center" wrapText="1"/>
    </xf>
    <xf numFmtId="9" fontId="29" fillId="3" borderId="6" xfId="10" applyNumberFormat="1" applyFont="1" applyFill="1" applyBorder="1" applyAlignment="1">
      <alignment horizontal="center" vertical="center"/>
    </xf>
    <xf numFmtId="9" fontId="29" fillId="3" borderId="8" xfId="10" applyNumberFormat="1" applyFont="1" applyFill="1" applyBorder="1" applyAlignment="1">
      <alignment horizontal="center" vertical="center"/>
    </xf>
    <xf numFmtId="9" fontId="29" fillId="3" borderId="7" xfId="10" applyNumberFormat="1" applyFont="1" applyFill="1" applyBorder="1" applyAlignment="1">
      <alignment horizontal="center" vertical="center"/>
    </xf>
    <xf numFmtId="0" fontId="9" fillId="3" borderId="8" xfId="0" applyFont="1" applyFill="1" applyBorder="1" applyAlignment="1">
      <alignment horizontal="center" vertical="center" wrapText="1"/>
    </xf>
    <xf numFmtId="9" fontId="12" fillId="3" borderId="6" xfId="0" applyNumberFormat="1" applyFont="1" applyFill="1" applyBorder="1" applyAlignment="1">
      <alignment horizontal="center" vertical="center" wrapText="1"/>
    </xf>
    <xf numFmtId="0" fontId="12" fillId="3" borderId="8" xfId="0" applyFont="1" applyFill="1" applyBorder="1" applyAlignment="1">
      <alignment horizontal="center" vertical="center" wrapText="1"/>
    </xf>
  </cellXfs>
  <cellStyles count="11">
    <cellStyle name="Hipervínculo" xfId="2" builtinId="8"/>
    <cellStyle name="Incorrecto" xfId="10" builtinId="27"/>
    <cellStyle name="Millares [0]" xfId="9" builtinId="6"/>
    <cellStyle name="Normal" xfId="0" builtinId="0"/>
    <cellStyle name="Normal 2" xfId="3" xr:uid="{D73F62ED-C773-4F69-91CE-FA5E1FC9BFDF}"/>
    <cellStyle name="Normal 3" xfId="4" xr:uid="{2E0BEE2D-4B72-4144-A071-270598BBD9E4}"/>
    <cellStyle name="Normal 3 2" xfId="7" xr:uid="{8400592F-074C-4EBB-84D5-9541F4FCEF71}"/>
    <cellStyle name="Porcentaje" xfId="1" builtinId="5"/>
    <cellStyle name="Porcentaje 2" xfId="5" xr:uid="{1CC5704F-C150-4176-A2D1-A0F37EE76E4C}"/>
    <cellStyle name="Porcentaje 2 2" xfId="8" xr:uid="{CDE2DC67-3C95-42A1-A255-69A634E9B063}"/>
    <cellStyle name="Porcentaje 3" xfId="6" xr:uid="{D707F991-E705-4F32-A938-B0CD16AC3653}"/>
  </cellStyles>
  <dxfs count="0"/>
  <tableStyles count="0" defaultTableStyle="TableStyleMedium2" defaultPivotStyle="PivotStyleLight16"/>
  <colors>
    <mruColors>
      <color rgb="FFFBE1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PY"/>
              <a:t>Distribucion por Niveles en Gs.</a:t>
            </a:r>
          </a:p>
        </c:rich>
      </c:tx>
      <c:layout>
        <c:manualLayout>
          <c:xMode val="edge"/>
          <c:yMode val="edge"/>
          <c:x val="0.32020313896578911"/>
          <c:y val="1.3722126929674099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PY"/>
        </a:p>
      </c:txPr>
    </c:title>
    <c:autoTitleDeleted val="0"/>
    <c:plotArea>
      <c:layout>
        <c:manualLayout>
          <c:layoutTarget val="inner"/>
          <c:xMode val="edge"/>
          <c:yMode val="edge"/>
          <c:x val="0.12949375087955858"/>
          <c:y val="0.1058371757584356"/>
          <c:w val="0.50422172121094688"/>
          <c:h val="0.89397138871154624"/>
        </c:manualLayout>
      </c:layout>
      <c:doughnut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BBD8-46BA-9DDA-D7D50B86DF73}"/>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BBD8-46BA-9DDA-D7D50B86DF73}"/>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BBD8-46BA-9DDA-D7D50B86DF73}"/>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BBD8-46BA-9DDA-D7D50B86DF73}"/>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BBD8-46BA-9DDA-D7D50B86DF73}"/>
              </c:ext>
            </c:extLst>
          </c:dPt>
          <c:dPt>
            <c:idx val="5"/>
            <c:bubble3D val="0"/>
            <c:spPr>
              <a:solidFill>
                <a:schemeClr val="accent6"/>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B-BBD8-46BA-9DDA-D7D50B86DF73}"/>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PY"/>
              </a:p>
            </c:txP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('[1]MATRIZ RCC -Anual 2023 '!$B$128,'[1]MATRIZ RCC -Anual 2023 '!$B$164,'[1]MATRIZ RCC -Anual 2023 '!$B$194,'[1]MATRIZ RCC -Anual 2023 '!$B$216,'[1]MATRIZ RCC -Anual 2023 '!$B$220,'[1]MATRIZ RCC -Anual 2023 '!$B$226)</c:f>
              <c:strCache>
                <c:ptCount val="6"/>
                <c:pt idx="0">
                  <c:v> SERVICIOS PERSONALES</c:v>
                </c:pt>
                <c:pt idx="1">
                  <c:v>SERVICIOS NO PERSONALES</c:v>
                </c:pt>
                <c:pt idx="2">
                  <c:v>BIENES DE CONSUMO E INSUMOS</c:v>
                </c:pt>
                <c:pt idx="3">
                  <c:v>INVERSIÓN FISICA</c:v>
                </c:pt>
                <c:pt idx="4">
                  <c:v>TRANSFERENCIAS</c:v>
                </c:pt>
                <c:pt idx="5">
                  <c:v>OTROS GASTOS</c:v>
                </c:pt>
              </c:strCache>
            </c:strRef>
          </c:cat>
          <c:val>
            <c:numRef>
              <c:f>('[1]MATRIZ RCC -Anual 2023 '!$C$128,'[1]MATRIZ RCC -Anual 2023 '!$C$164,'[1]MATRIZ RCC -Anual 2023 '!$C$194,'[1]MATRIZ RCC -Anual 2023 '!$C$216,'[1]MATRIZ RCC -Anual 2023 '!$C$220,'[1]MATRIZ RCC -Anual 2023 '!$C$226)</c:f>
              <c:numCache>
                <c:formatCode>General</c:formatCode>
                <c:ptCount val="6"/>
              </c:numCache>
            </c:numRef>
          </c:val>
          <c:extLst>
            <c:ext xmlns:c16="http://schemas.microsoft.com/office/drawing/2014/chart" uri="{C3380CC4-5D6E-409C-BE32-E72D297353CC}">
              <c16:uniqueId val="{0000000C-BBD8-46BA-9DDA-D7D50B86DF73}"/>
            </c:ext>
          </c:extLst>
        </c:ser>
        <c:ser>
          <c:idx val="1"/>
          <c:order val="1"/>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E-BBD8-46BA-9DDA-D7D50B86DF73}"/>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0-BBD8-46BA-9DDA-D7D50B86DF73}"/>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2-BBD8-46BA-9DDA-D7D50B86DF73}"/>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4-BBD8-46BA-9DDA-D7D50B86DF73}"/>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6-BBD8-46BA-9DDA-D7D50B86DF73}"/>
              </c:ext>
            </c:extLst>
          </c:dPt>
          <c:dPt>
            <c:idx val="5"/>
            <c:bubble3D val="0"/>
            <c:spPr>
              <a:solidFill>
                <a:schemeClr val="accent6"/>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8-BBD8-46BA-9DDA-D7D50B86DF73}"/>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solidFill>
                    <a:latin typeface="+mn-lt"/>
                    <a:ea typeface="+mn-ea"/>
                    <a:cs typeface="+mn-cs"/>
                  </a:defRPr>
                </a:pPr>
                <a:endParaRPr lang="es-PY"/>
              </a:p>
            </c:txPr>
            <c:showLegendKey val="0"/>
            <c:showVal val="1"/>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('[1]MATRIZ RCC -Anual 2023 '!$B$128,'[1]MATRIZ RCC -Anual 2023 '!$B$164,'[1]MATRIZ RCC -Anual 2023 '!$B$194,'[1]MATRIZ RCC -Anual 2023 '!$B$216,'[1]MATRIZ RCC -Anual 2023 '!$B$220,'[1]MATRIZ RCC -Anual 2023 '!$B$226)</c:f>
              <c:strCache>
                <c:ptCount val="6"/>
                <c:pt idx="0">
                  <c:v> SERVICIOS PERSONALES</c:v>
                </c:pt>
                <c:pt idx="1">
                  <c:v>SERVICIOS NO PERSONALES</c:v>
                </c:pt>
                <c:pt idx="2">
                  <c:v>BIENES DE CONSUMO E INSUMOS</c:v>
                </c:pt>
                <c:pt idx="3">
                  <c:v>INVERSIÓN FISICA</c:v>
                </c:pt>
                <c:pt idx="4">
                  <c:v>TRANSFERENCIAS</c:v>
                </c:pt>
                <c:pt idx="5">
                  <c:v>OTROS GASTOS</c:v>
                </c:pt>
              </c:strCache>
            </c:strRef>
          </c:cat>
          <c:val>
            <c:numRef>
              <c:f>('[1]MATRIZ RCC -Anual 2023 '!$E$128,'[1]MATRIZ RCC -Anual 2023 '!$E$164,'[1]MATRIZ RCC -Anual 2023 '!$E$194,'[1]MATRIZ RCC -Anual 2023 '!$E$216,'[1]MATRIZ RCC -Anual 2023 '!$E$220,'[1]MATRIZ RCC -Anual 2023 '!$E$226)</c:f>
              <c:numCache>
                <c:formatCode>General</c:formatCode>
                <c:ptCount val="6"/>
                <c:pt idx="0">
                  <c:v>30476174061</c:v>
                </c:pt>
                <c:pt idx="1">
                  <c:v>13660395743</c:v>
                </c:pt>
                <c:pt idx="2">
                  <c:v>1304660214</c:v>
                </c:pt>
                <c:pt idx="3">
                  <c:v>12943235370</c:v>
                </c:pt>
                <c:pt idx="4">
                  <c:v>3917919149</c:v>
                </c:pt>
                <c:pt idx="5">
                  <c:v>3456287580</c:v>
                </c:pt>
              </c:numCache>
            </c:numRef>
          </c:val>
          <c:extLst>
            <c:ext xmlns:c16="http://schemas.microsoft.com/office/drawing/2014/chart" uri="{C3380CC4-5D6E-409C-BE32-E72D297353CC}">
              <c16:uniqueId val="{00000019-BBD8-46BA-9DDA-D7D50B86DF73}"/>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r"/>
      <c:layout>
        <c:manualLayout>
          <c:xMode val="edge"/>
          <c:yMode val="edge"/>
          <c:x val="0.68071140822374387"/>
          <c:y val="0.65520220778577631"/>
          <c:w val="0.28963631112352078"/>
          <c:h val="0.33036362346598563"/>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1400" b="0" i="1" u="none" strike="noStrike" kern="1200" baseline="0">
              <a:solidFill>
                <a:schemeClr val="dk1">
                  <a:lumMod val="75000"/>
                  <a:lumOff val="25000"/>
                </a:schemeClr>
              </a:solidFill>
              <a:latin typeface="+mn-lt"/>
              <a:ea typeface="+mn-ea"/>
              <a:cs typeface="+mn-cs"/>
            </a:defRPr>
          </a:pPr>
          <a:endParaRPr lang="es-PY"/>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PY"/>
    </a:p>
  </c:txPr>
  <c:printSettings>
    <c:headerFooter/>
    <c:pageMargins b="0.75" l="0.7" r="0.7" t="0.75" header="0.3" footer="0.3"/>
    <c:pageSetup paperSize="9" orientation="portrait" verticalDpi="-1"/>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es-PY"/>
              <a:t>Nivel de Cumplimiento - Transparencia Activa Ley 5189 /14</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s-PY"/>
        </a:p>
      </c:txPr>
    </c:title>
    <c:autoTitleDeleted val="0"/>
    <c:plotArea>
      <c:layout/>
      <c:barChart>
        <c:barDir val="col"/>
        <c:grouping val="clustered"/>
        <c:varyColors val="0"/>
        <c:ser>
          <c:idx val="0"/>
          <c:order val="0"/>
          <c:spPr>
            <a:solidFill>
              <a:schemeClr val="accent6">
                <a:shade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PY"/>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cat>
            <c:strRef>
              <c:f>Hoja1!$C$6:$C$11</c:f>
              <c:strCache>
                <c:ptCount val="6"/>
                <c:pt idx="0">
                  <c:v>Enero</c:v>
                </c:pt>
                <c:pt idx="1">
                  <c:v>Febrero</c:v>
                </c:pt>
                <c:pt idx="2">
                  <c:v>Marzo</c:v>
                </c:pt>
                <c:pt idx="3">
                  <c:v>Abril</c:v>
                </c:pt>
                <c:pt idx="4">
                  <c:v>Mayo</c:v>
                </c:pt>
                <c:pt idx="5">
                  <c:v>Junio</c:v>
                </c:pt>
              </c:strCache>
            </c:strRef>
          </c:cat>
          <c:val>
            <c:numRef>
              <c:f>Hoja1!$D$6:$D$11</c:f>
              <c:numCache>
                <c:formatCode>0%</c:formatCode>
                <c:ptCount val="6"/>
                <c:pt idx="0">
                  <c:v>1</c:v>
                </c:pt>
                <c:pt idx="1">
                  <c:v>1</c:v>
                </c:pt>
                <c:pt idx="2">
                  <c:v>1</c:v>
                </c:pt>
                <c:pt idx="3">
                  <c:v>1</c:v>
                </c:pt>
                <c:pt idx="4" formatCode="_(* #,##0_);_(* \(#,##0\);_(* &quot;-&quot;_);_(@_)">
                  <c:v>0</c:v>
                </c:pt>
                <c:pt idx="5" formatCode="_(* #,##0_);_(* \(#,##0\);_(* &quot;-&quot;_);_(@_)">
                  <c:v>0</c:v>
                </c:pt>
              </c:numCache>
            </c:numRef>
          </c:val>
          <c:extLst>
            <c:ext xmlns:c16="http://schemas.microsoft.com/office/drawing/2014/chart" uri="{C3380CC4-5D6E-409C-BE32-E72D297353CC}">
              <c16:uniqueId val="{00000000-E1BB-4AEC-8011-D2FA73E18527}"/>
            </c:ext>
          </c:extLst>
        </c:ser>
        <c:dLbls>
          <c:showLegendKey val="0"/>
          <c:showVal val="0"/>
          <c:showCatName val="0"/>
          <c:showSerName val="0"/>
          <c:showPercent val="0"/>
          <c:showBubbleSize val="0"/>
        </c:dLbls>
        <c:gapWidth val="267"/>
        <c:overlap val="-43"/>
        <c:axId val="1568696256"/>
        <c:axId val="1568693376"/>
        <c:extLst>
          <c:ext xmlns:c15="http://schemas.microsoft.com/office/drawing/2012/chart" uri="{02D57815-91ED-43cb-92C2-25804820EDAC}">
            <c15:filteredBarSeries>
              <c15:ser>
                <c:idx val="1"/>
                <c:order val="1"/>
                <c:spPr>
                  <a:solidFill>
                    <a:schemeClr val="accent6"/>
                  </a:solidFill>
                  <a:ln>
                    <a:noFill/>
                  </a:ln>
                  <a:effectLst/>
                </c:spPr>
                <c:invertIfNegative val="0"/>
                <c:cat>
                  <c:strRef>
                    <c:extLst>
                      <c:ext uri="{02D57815-91ED-43cb-92C2-25804820EDAC}">
                        <c15:formulaRef>
                          <c15:sqref>Hoja1!$C$6:$C$11</c15:sqref>
                        </c15:formulaRef>
                      </c:ext>
                    </c:extLst>
                    <c:strCache>
                      <c:ptCount val="6"/>
                      <c:pt idx="0">
                        <c:v>Enero</c:v>
                      </c:pt>
                      <c:pt idx="1">
                        <c:v>Febrero</c:v>
                      </c:pt>
                      <c:pt idx="2">
                        <c:v>Marzo</c:v>
                      </c:pt>
                      <c:pt idx="3">
                        <c:v>Abril</c:v>
                      </c:pt>
                      <c:pt idx="4">
                        <c:v>Mayo</c:v>
                      </c:pt>
                      <c:pt idx="5">
                        <c:v>Junio</c:v>
                      </c:pt>
                    </c:strCache>
                  </c:strRef>
                </c:cat>
                <c:val>
                  <c:numRef>
                    <c:extLst>
                      <c:ext uri="{02D57815-91ED-43cb-92C2-25804820EDAC}">
                        <c15:formulaRef>
                          <c15:sqref>Hoja1!$E$6:$E$11</c15:sqref>
                        </c15:formulaRef>
                      </c:ext>
                    </c:extLst>
                    <c:numCache>
                      <c:formatCode>General</c:formatCode>
                      <c:ptCount val="6"/>
                    </c:numCache>
                  </c:numRef>
                </c:val>
                <c:extLst>
                  <c:ext xmlns:c16="http://schemas.microsoft.com/office/drawing/2014/chart" uri="{C3380CC4-5D6E-409C-BE32-E72D297353CC}">
                    <c16:uniqueId val="{00000001-E1BB-4AEC-8011-D2FA73E18527}"/>
                  </c:ext>
                </c:extLst>
              </c15:ser>
            </c15:filteredBarSeries>
            <c15:filteredBarSeries>
              <c15:ser>
                <c:idx val="2"/>
                <c:order val="2"/>
                <c:spPr>
                  <a:solidFill>
                    <a:schemeClr val="accent6">
                      <a:tint val="65000"/>
                    </a:schemeClr>
                  </a:solidFill>
                  <a:ln>
                    <a:noFill/>
                  </a:ln>
                  <a:effectLst/>
                </c:spPr>
                <c:invertIfNegative val="0"/>
                <c:cat>
                  <c:strRef>
                    <c:extLst xmlns:c15="http://schemas.microsoft.com/office/drawing/2012/chart">
                      <c:ext xmlns:c15="http://schemas.microsoft.com/office/drawing/2012/chart" uri="{02D57815-91ED-43cb-92C2-25804820EDAC}">
                        <c15:formulaRef>
                          <c15:sqref>Hoja1!$C$6:$C$11</c15:sqref>
                        </c15:formulaRef>
                      </c:ext>
                    </c:extLst>
                    <c:strCache>
                      <c:ptCount val="6"/>
                      <c:pt idx="0">
                        <c:v>Enero</c:v>
                      </c:pt>
                      <c:pt idx="1">
                        <c:v>Febrero</c:v>
                      </c:pt>
                      <c:pt idx="2">
                        <c:v>Marzo</c:v>
                      </c:pt>
                      <c:pt idx="3">
                        <c:v>Abril</c:v>
                      </c:pt>
                      <c:pt idx="4">
                        <c:v>Mayo</c:v>
                      </c:pt>
                      <c:pt idx="5">
                        <c:v>Junio</c:v>
                      </c:pt>
                    </c:strCache>
                  </c:strRef>
                </c:cat>
                <c:val>
                  <c:numRef>
                    <c:extLst xmlns:c15="http://schemas.microsoft.com/office/drawing/2012/chart">
                      <c:ext xmlns:c15="http://schemas.microsoft.com/office/drawing/2012/chart" uri="{02D57815-91ED-43cb-92C2-25804820EDAC}">
                        <c15:formulaRef>
                          <c15:sqref>Hoja1!$F$6:$F$11</c15:sqref>
                        </c15:formulaRef>
                      </c:ext>
                    </c:extLst>
                    <c:numCache>
                      <c:formatCode>General</c:formatCode>
                      <c:ptCount val="6"/>
                    </c:numCache>
                  </c:numRef>
                </c:val>
                <c:extLst xmlns:c15="http://schemas.microsoft.com/office/drawing/2012/chart">
                  <c:ext xmlns:c16="http://schemas.microsoft.com/office/drawing/2014/chart" uri="{C3380CC4-5D6E-409C-BE32-E72D297353CC}">
                    <c16:uniqueId val="{00000002-E1BB-4AEC-8011-D2FA73E18527}"/>
                  </c:ext>
                </c:extLst>
              </c15:ser>
            </c15:filteredBarSeries>
          </c:ext>
        </c:extLst>
      </c:barChart>
      <c:catAx>
        <c:axId val="1568696256"/>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s-PY"/>
          </a:p>
        </c:txPr>
        <c:crossAx val="1568693376"/>
        <c:crosses val="autoZero"/>
        <c:auto val="1"/>
        <c:lblAlgn val="ctr"/>
        <c:lblOffset val="100"/>
        <c:noMultiLvlLbl val="0"/>
      </c:catAx>
      <c:valAx>
        <c:axId val="1568693376"/>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PY"/>
          </a:p>
        </c:txPr>
        <c:crossAx val="1568696256"/>
        <c:crosses val="autoZero"/>
        <c:crossBetween val="between"/>
      </c:valAx>
      <c:spPr>
        <a:pattFill prst="ltDnDiag">
          <a:fgClr>
            <a:schemeClr val="dk1">
              <a:lumMod val="15000"/>
              <a:lumOff val="85000"/>
            </a:schemeClr>
          </a:fgClr>
          <a:bgClr>
            <a:schemeClr val="lt1"/>
          </a:bgClr>
        </a:pattFill>
        <a:ln>
          <a:noFill/>
        </a:ln>
        <a:effectLst/>
      </c:spPr>
    </c:plotArea>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s-PY"/>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PY" sz="1400" b="1" i="0" u="none" strike="noStrike" baseline="0">
                <a:effectLst/>
              </a:rPr>
              <a:t>GESTIÓN PARA EL ACCESO A LA INFORMACIÓN PÚBLICA</a:t>
            </a:r>
            <a:endParaRPr lang="es-PY"/>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PY"/>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5.3162913459346983E-2"/>
          <c:y val="0.19744865118627511"/>
          <c:w val="0.886204518552828"/>
          <c:h val="0.58957106066987419"/>
        </c:manualLayout>
      </c:layout>
      <c:pie3DChart>
        <c:varyColors val="1"/>
        <c:ser>
          <c:idx val="0"/>
          <c:order val="0"/>
          <c:dPt>
            <c:idx val="0"/>
            <c:bubble3D val="0"/>
            <c:explosion val="11"/>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2-C969-4E85-B0CE-6FA364F20512}"/>
              </c:ext>
            </c:extLst>
          </c:dPt>
          <c:dPt>
            <c:idx val="1"/>
            <c:bubble3D val="0"/>
            <c:explosion val="1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1-C969-4E85-B0CE-6FA364F20512}"/>
              </c:ext>
            </c:extLst>
          </c:dPt>
          <c:dPt>
            <c:idx val="2"/>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3-C969-4E85-B0CE-6FA364F20512}"/>
              </c:ext>
            </c:extLst>
          </c:dPt>
          <c:dLbls>
            <c:dLbl>
              <c:idx val="0"/>
              <c:layout>
                <c:manualLayout>
                  <c:x val="-4.639238845144357E-2"/>
                  <c:y val="-0.10133238553514144"/>
                </c:manualLayout>
              </c:layou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C969-4E85-B0CE-6FA364F20512}"/>
                </c:ext>
              </c:extLst>
            </c:dLbl>
            <c:dLbl>
              <c:idx val="1"/>
              <c:layout>
                <c:manualLayout>
                  <c:x val="-4.3750656167979005E-2"/>
                  <c:y val="-0.10094998541848936"/>
                </c:manualLayout>
              </c:layou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9-4E85-B0CE-6FA364F20512}"/>
                </c:ext>
              </c:extLst>
            </c:dLbl>
            <c:dLbl>
              <c:idx val="2"/>
              <c:layout>
                <c:manualLayout>
                  <c:x val="-4.1167104111986055E-2"/>
                  <c:y val="-1.399970836978711E-2"/>
                </c:manualLayout>
              </c:layou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9-4E85-B0CE-6FA364F20512}"/>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s-PY"/>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Hoja1!$H$36:$H$38</c:f>
              <c:strCache>
                <c:ptCount val="3"/>
                <c:pt idx="0">
                  <c:v>DERIVADAS AL MINISTERIO DE JUSTICIA</c:v>
                </c:pt>
                <c:pt idx="1">
                  <c:v>RESPONDIDAS EN TIEMPO Y FORMA </c:v>
                </c:pt>
                <c:pt idx="2">
                  <c:v>INICIADA  - EN PROCESO</c:v>
                </c:pt>
              </c:strCache>
            </c:strRef>
          </c:cat>
          <c:val>
            <c:numRef>
              <c:f>Hoja1!$G$36:$G$38</c:f>
              <c:numCache>
                <c:formatCode>General</c:formatCode>
                <c:ptCount val="3"/>
                <c:pt idx="0">
                  <c:v>16</c:v>
                </c:pt>
                <c:pt idx="1">
                  <c:v>26</c:v>
                </c:pt>
                <c:pt idx="2">
                  <c:v>1</c:v>
                </c:pt>
              </c:numCache>
            </c:numRef>
          </c:val>
          <c:extLst>
            <c:ext xmlns:c16="http://schemas.microsoft.com/office/drawing/2014/chart" uri="{C3380CC4-5D6E-409C-BE32-E72D297353CC}">
              <c16:uniqueId val="{00000000-C969-4E85-B0CE-6FA364F20512}"/>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2.6493210087869451E-2"/>
          <c:y val="0.83273621737995585"/>
          <c:w val="0.95816185184209834"/>
          <c:h val="0.14397412096809195"/>
        </c:manualLayout>
      </c:layout>
      <c:overlay val="0"/>
      <c:spPr>
        <a:noFill/>
        <a:ln>
          <a:noFill/>
        </a:ln>
        <a:effectLst/>
      </c:spPr>
      <c:txPr>
        <a:bodyPr rot="0" spcFirstLastPara="1" vertOverflow="ellipsis" vert="horz" wrap="square" anchor="ctr" anchorCtr="1"/>
        <a:lstStyle/>
        <a:p>
          <a:pPr rtl="0">
            <a:defRPr sz="1100" b="1" i="0" u="none" strike="noStrike" kern="1200" baseline="0">
              <a:solidFill>
                <a:schemeClr val="tx1">
                  <a:lumMod val="65000"/>
                  <a:lumOff val="35000"/>
                </a:schemeClr>
              </a:solidFill>
              <a:latin typeface="+mn-lt"/>
              <a:ea typeface="+mn-ea"/>
              <a:cs typeface="+mn-cs"/>
            </a:defRPr>
          </a:pPr>
          <a:endParaRPr lang="es-PY"/>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PY"/>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9">
  <a:schemeClr val="accent6"/>
</cs:colorStyle>
</file>

<file path=xl/charts/colors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3.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60813</xdr:colOff>
      <xdr:row>341</xdr:row>
      <xdr:rowOff>22714</xdr:rowOff>
    </xdr:from>
    <xdr:to>
      <xdr:col>6</xdr:col>
      <xdr:colOff>3406775</xdr:colOff>
      <xdr:row>341</xdr:row>
      <xdr:rowOff>341842</xdr:rowOff>
    </xdr:to>
    <xdr:cxnSp macro="">
      <xdr:nvCxnSpPr>
        <xdr:cNvPr id="4" name="Conector recto 3">
          <a:extLst>
            <a:ext uri="{FF2B5EF4-FFF2-40B4-BE49-F238E27FC236}">
              <a16:creationId xmlns:a16="http://schemas.microsoft.com/office/drawing/2014/main" id="{482D67E6-4654-CF98-815F-9DB75F55ED88}"/>
            </a:ext>
          </a:extLst>
        </xdr:cNvPr>
        <xdr:cNvCxnSpPr/>
      </xdr:nvCxnSpPr>
      <xdr:spPr>
        <a:xfrm>
          <a:off x="60813" y="153680014"/>
          <a:ext cx="14795012" cy="31912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14653</xdr:colOff>
      <xdr:row>367</xdr:row>
      <xdr:rowOff>43962</xdr:rowOff>
    </xdr:from>
    <xdr:to>
      <xdr:col>5</xdr:col>
      <xdr:colOff>0</xdr:colOff>
      <xdr:row>368</xdr:row>
      <xdr:rowOff>0</xdr:rowOff>
    </xdr:to>
    <xdr:cxnSp macro="">
      <xdr:nvCxnSpPr>
        <xdr:cNvPr id="11" name="Conector recto 10">
          <a:extLst>
            <a:ext uri="{FF2B5EF4-FFF2-40B4-BE49-F238E27FC236}">
              <a16:creationId xmlns:a16="http://schemas.microsoft.com/office/drawing/2014/main" id="{5D4B8818-318E-496B-5B6D-B2607677C991}"/>
            </a:ext>
          </a:extLst>
        </xdr:cNvPr>
        <xdr:cNvCxnSpPr/>
      </xdr:nvCxnSpPr>
      <xdr:spPr>
        <a:xfrm>
          <a:off x="1284653" y="177613775"/>
          <a:ext cx="7224347" cy="13371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428625</xdr:colOff>
      <xdr:row>324</xdr:row>
      <xdr:rowOff>247651</xdr:rowOff>
    </xdr:from>
    <xdr:to>
      <xdr:col>6</xdr:col>
      <xdr:colOff>742950</xdr:colOff>
      <xdr:row>326</xdr:row>
      <xdr:rowOff>990601</xdr:rowOff>
    </xdr:to>
    <xdr:graphicFrame macro="">
      <xdr:nvGraphicFramePr>
        <xdr:cNvPr id="2" name="Gráfico 1">
          <a:extLst>
            <a:ext uri="{FF2B5EF4-FFF2-40B4-BE49-F238E27FC236}">
              <a16:creationId xmlns:a16="http://schemas.microsoft.com/office/drawing/2014/main" id="{90153B38-E568-4E40-B88C-A6CCEEA2E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346</xdr:row>
      <xdr:rowOff>0</xdr:rowOff>
    </xdr:from>
    <xdr:to>
      <xdr:col>2</xdr:col>
      <xdr:colOff>1696835</xdr:colOff>
      <xdr:row>346</xdr:row>
      <xdr:rowOff>728541</xdr:rowOff>
    </xdr:to>
    <xdr:cxnSp macro="">
      <xdr:nvCxnSpPr>
        <xdr:cNvPr id="3" name="Conector recto 2">
          <a:extLst>
            <a:ext uri="{FF2B5EF4-FFF2-40B4-BE49-F238E27FC236}">
              <a16:creationId xmlns:a16="http://schemas.microsoft.com/office/drawing/2014/main" id="{33C7E423-2AE5-4AA9-AFEA-49F6E6CD8B58}"/>
            </a:ext>
          </a:extLst>
        </xdr:cNvPr>
        <xdr:cNvCxnSpPr/>
      </xdr:nvCxnSpPr>
      <xdr:spPr>
        <a:xfrm>
          <a:off x="1266825" y="155467050"/>
          <a:ext cx="3754235" cy="72854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533400</xdr:colOff>
      <xdr:row>11</xdr:row>
      <xdr:rowOff>90487</xdr:rowOff>
    </xdr:from>
    <xdr:to>
      <xdr:col>16</xdr:col>
      <xdr:colOff>552450</xdr:colOff>
      <xdr:row>26</xdr:row>
      <xdr:rowOff>28575</xdr:rowOff>
    </xdr:to>
    <xdr:graphicFrame macro="">
      <xdr:nvGraphicFramePr>
        <xdr:cNvPr id="2" name="Gráfico 1">
          <a:extLst>
            <a:ext uri="{FF2B5EF4-FFF2-40B4-BE49-F238E27FC236}">
              <a16:creationId xmlns:a16="http://schemas.microsoft.com/office/drawing/2014/main" id="{D3F8D2F0-398C-8C7A-5848-C5C88607594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18</xdr:col>
      <xdr:colOff>181780</xdr:colOff>
      <xdr:row>14</xdr:row>
      <xdr:rowOff>114639</xdr:rowOff>
    </xdr:from>
    <xdr:ext cx="233205" cy="2111732"/>
    <xdr:sp macro="" textlink="">
      <xdr:nvSpPr>
        <xdr:cNvPr id="3" name="CuadroTexto 2">
          <a:extLst>
            <a:ext uri="{FF2B5EF4-FFF2-40B4-BE49-F238E27FC236}">
              <a16:creationId xmlns:a16="http://schemas.microsoft.com/office/drawing/2014/main" id="{07AD8649-3110-2F66-191F-DC48172DF9F8}"/>
            </a:ext>
          </a:extLst>
        </xdr:cNvPr>
        <xdr:cNvSpPr txBox="1"/>
      </xdr:nvSpPr>
      <xdr:spPr>
        <a:xfrm rot="16200000">
          <a:off x="12958517" y="3720902"/>
          <a:ext cx="2111732"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PY" sz="900"/>
            <a:t>Datos pendiente de publicación en la SFP</a:t>
          </a:r>
        </a:p>
      </xdr:txBody>
    </xdr:sp>
    <xdr:clientData/>
  </xdr:oneCellAnchor>
  <xdr:twoCellAnchor>
    <xdr:from>
      <xdr:col>8</xdr:col>
      <xdr:colOff>723900</xdr:colOff>
      <xdr:row>32</xdr:row>
      <xdr:rowOff>176212</xdr:rowOff>
    </xdr:from>
    <xdr:to>
      <xdr:col>17</xdr:col>
      <xdr:colOff>666750</xdr:colOff>
      <xdr:row>49</xdr:row>
      <xdr:rowOff>180975</xdr:rowOff>
    </xdr:to>
    <xdr:graphicFrame macro="">
      <xdr:nvGraphicFramePr>
        <xdr:cNvPr id="5" name="Gráfico 4">
          <a:extLst>
            <a:ext uri="{FF2B5EF4-FFF2-40B4-BE49-F238E27FC236}">
              <a16:creationId xmlns:a16="http://schemas.microsoft.com/office/drawing/2014/main" id="{5CD1495E-D620-ADF9-768E-D485FE1259A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mdipy-my.sharepoint.com/personal/claro_rojas_mdi_gov_py/Documents/DGTA/RCC/INFORME%20ANUAL/DGAF/D_FINANCIERA_ANUAL/Matriz%20Rendici&#243;n%20de%20Cuentas%20-%20Anual%202023_DF.xlsx" TargetMode="External"/><Relationship Id="rId1" Type="http://schemas.openxmlformats.org/officeDocument/2006/relationships/externalLinkPath" Target="DGAF/D_FINANCIERA_ANUAL/Matriz%20Rendici&#243;n%20de%20Cuentas%20-%20Anual%202023_D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TRIZ RCC -Anual 2023 "/>
    </sheetNames>
    <sheetDataSet>
      <sheetData sheetId="0">
        <row r="128">
          <cell r="B128" t="str">
            <v xml:space="preserve"> SERVICIOS PERSONALES</v>
          </cell>
          <cell r="C128"/>
          <cell r="E128">
            <v>30476174061</v>
          </cell>
        </row>
        <row r="164">
          <cell r="B164" t="str">
            <v>SERVICIOS NO PERSONALES</v>
          </cell>
          <cell r="C164"/>
          <cell r="E164">
            <v>13660395743</v>
          </cell>
        </row>
        <row r="194">
          <cell r="B194" t="str">
            <v>BIENES DE CONSUMO E INSUMOS</v>
          </cell>
          <cell r="C194"/>
          <cell r="E194">
            <v>1304660214</v>
          </cell>
        </row>
        <row r="216">
          <cell r="B216" t="str">
            <v>INVERSIÓN FISICA</v>
          </cell>
          <cell r="C216"/>
          <cell r="E216">
            <v>12943235370</v>
          </cell>
        </row>
        <row r="220">
          <cell r="B220" t="str">
            <v>TRANSFERENCIAS</v>
          </cell>
          <cell r="C220"/>
          <cell r="E220">
            <v>3917919149</v>
          </cell>
        </row>
        <row r="226">
          <cell r="B226" t="str">
            <v>OTROS GASTOS</v>
          </cell>
          <cell r="C226"/>
          <cell r="E226">
            <v>3456287580</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f:/g/personal/transparenciainfo_mdi_gov_py/ElHQScH1trVIlQ2E8ljYrNUBqP8p_DkLDTxyV-KLnEc9uw?e=gtneFk" TargetMode="External"/><Relationship Id="rId21" Type="http://schemas.openxmlformats.org/officeDocument/2006/relationships/hyperlink" Target="../../../../../../:b:/g/personal/monitoreo_vmap_mdi_gov_py/EYAW3qQmi09Po46kWKNbQz4BTesMfeOnSqNXWwDhxz4h_Q?e=YexdQX" TargetMode="External"/><Relationship Id="rId42" Type="http://schemas.openxmlformats.org/officeDocument/2006/relationships/hyperlink" Target="https://www.contrataciones.gov.py/licitaciones/convocatoria/426422-cd-2-2023-servicio-publicacion-periodicos-ad-referendum-1.html" TargetMode="External"/><Relationship Id="rId47" Type="http://schemas.openxmlformats.org/officeDocument/2006/relationships/hyperlink" Target="https://www.contrataciones.gov.py/licitaciones/convocatoria/426578-seguro-vehiculos-ministerio-interior-plurianual-1.html" TargetMode="External"/><Relationship Id="rId63" Type="http://schemas.openxmlformats.org/officeDocument/2006/relationships/hyperlink" Target="../../../../../../:b:/g/personal/carlos_escobar_mdi_gov_py/ERxqOGGuuzNBkIxCoup9QTUBB1_MJ_m_R6q3iwskOwkFAg" TargetMode="External"/><Relationship Id="rId68" Type="http://schemas.openxmlformats.org/officeDocument/2006/relationships/hyperlink" Target="../../../../../../../:b:/g/personal/carlos_escobar_mdi_gov_py/ERAJYM6evIBIi58qgPhT_7wB-jC_AS7hM0Iek4RZFnQz4A" TargetMode="External"/><Relationship Id="rId84" Type="http://schemas.openxmlformats.org/officeDocument/2006/relationships/hyperlink" Target="https://www.tiktok.com/@mdiparaguay?_t=8gEbAvG2oEA&amp;_r=1" TargetMode="External"/><Relationship Id="rId89" Type="http://schemas.openxmlformats.org/officeDocument/2006/relationships/hyperlink" Target="../../../../../../:f:/g/personal/transparenciainfo_mdi_gov_py/Eu1-EmoQSkdLnC9Rp1ivoywB1_57W7xqkbUcxOqPpNzbGQ?e=tH5waR" TargetMode="External"/><Relationship Id="rId112" Type="http://schemas.openxmlformats.org/officeDocument/2006/relationships/hyperlink" Target="../../../../../../:f:/g/personal/transparenciainfo_mdi_gov_py/ErSWmToIu0tMn56ieYqnSVMB9VvhDR0YtfKSdDQ6AgrHKA?e=xJK4qZ" TargetMode="External"/><Relationship Id="rId16" Type="http://schemas.openxmlformats.org/officeDocument/2006/relationships/hyperlink" Target="../../../../../../:b:/g/personal/alicia_gimenez_mdi_gov_py/EUBKyj00bLZEn3tsnUAKYqsBgxzV4iaQkNGleWksUdrvIQ" TargetMode="External"/><Relationship Id="rId107" Type="http://schemas.openxmlformats.org/officeDocument/2006/relationships/hyperlink" Target="../../../../../../:f:/g/personal/monitoreo_vmap_mdi_gov_py/Ek_aSF8Jo05JstaZdjCTAqkBEj9vYFgBsI4eT5US0MOJRA?e=vm2lKQ" TargetMode="External"/><Relationship Id="rId11" Type="http://schemas.openxmlformats.org/officeDocument/2006/relationships/hyperlink" Target="../../../../../../:b:/g/personal/alicia_gimenez_mdi_gov_py/EbEcXINnxVFOtvZYtqLqjbkBm14wJR3Vnd9ZxHaYR2WpLg" TargetMode="External"/><Relationship Id="rId32" Type="http://schemas.openxmlformats.org/officeDocument/2006/relationships/hyperlink" Target="https://www.contrataciones.gov.py/licitaciones/adjudicacion/426441-cd-n-05-2023-adquisicion-insumos-cafeteria-1/resumen-adjudicacion.html" TargetMode="External"/><Relationship Id="rId37" Type="http://schemas.openxmlformats.org/officeDocument/2006/relationships/hyperlink" Target="https://www.contrataciones.gov.py/licitaciones/convocatoria/422598-ampliacion-sistema-integrado-apoyo-actividades-investigacion-analisis-generacion-pru-1.html" TargetMode="External"/><Relationship Id="rId53" Type="http://schemas.openxmlformats.org/officeDocument/2006/relationships/hyperlink" Target="../../../../../../:f:/g/personal/esther_dure_mdi_gov_py/Ejfa_oCHcN1PnVtYe5lDYCcBuok_ttCq8LqIl_Cfak623g?e=qhwS3J" TargetMode="External"/><Relationship Id="rId58" Type="http://schemas.openxmlformats.org/officeDocument/2006/relationships/hyperlink" Target="../../../../../../:b:/g/personal/carlos_escobar_mdi_gov_py/Ea8YTjQYf8RGjkyw4SHDx6UBAhHAAmRJ5Yc43-rIH3YcTg" TargetMode="External"/><Relationship Id="rId74" Type="http://schemas.openxmlformats.org/officeDocument/2006/relationships/hyperlink" Target="../../../../../../:b:/g/personal/monica_fuster_mdi_gov_py/EeaVGchtAvpPgVXST0DkOdEBtMTNzp4xebvCZJdcKzlquA" TargetMode="External"/><Relationship Id="rId79" Type="http://schemas.openxmlformats.org/officeDocument/2006/relationships/hyperlink" Target="../../../../../../:b:/g/personal/monica_fuster_mdi_gov_py/EQuVZK-j2i1KsJR5C2-fTCoB6NBtPRtcRIwektmfFP9ifw" TargetMode="External"/><Relationship Id="rId102" Type="http://schemas.openxmlformats.org/officeDocument/2006/relationships/hyperlink" Target="../../../../../../:f:/g/personal/transparenciainfo_mdi_gov_py/EpbAdsEp8xtDiQYLlS4wyt8BUssjslPCRmLAicq31TXjYg?e=9eDCZd" TargetMode="External"/><Relationship Id="rId5" Type="http://schemas.openxmlformats.org/officeDocument/2006/relationships/hyperlink" Target="../../../../../../:b:/g/personal/dganticorrupcion_mdi_gov_py/ERGPikEFwW1OsutwJjRrd4YBsy6JzENYFeoVyP_uMhP1UQ?e=Jk5AHH" TargetMode="External"/><Relationship Id="rId90" Type="http://schemas.openxmlformats.org/officeDocument/2006/relationships/hyperlink" Target="../../../../../../:f:/g/personal/transparenciainfo_mdi_gov_py/EqqIlJrn4jxHhMTTcX1TqgcBo1qaMq3VoanVZLj68T24cA?e=XmrOWq" TargetMode="External"/><Relationship Id="rId95" Type="http://schemas.openxmlformats.org/officeDocument/2006/relationships/hyperlink" Target="../../../../../../:b:/g/personal/transparenciainfo_mdi_gov_py/EUsUOnwpQQpHnthGuFg-t_IBaS0EPiN-Y96RKgnoTK-yqA?e=KWKJ9j" TargetMode="External"/><Relationship Id="rId22" Type="http://schemas.openxmlformats.org/officeDocument/2006/relationships/hyperlink" Target="../../../../../../../:b:/g/personal/esther_dure_mdi_gov_py/EYNTUflpSkRBr1pS8GFfKoUBQLlxPKYdRH6KmyFk7wSNCQ?e=WbbIEB" TargetMode="External"/><Relationship Id="rId27" Type="http://schemas.openxmlformats.org/officeDocument/2006/relationships/hyperlink" Target="https://www.contrataciones.gov.py/licitaciones/adjudicacion/426584-cd-7-2023-adquisicion-baterias-vehiculos-mdi-plurianual-1/resumen-adjudicacion.html" TargetMode="External"/><Relationship Id="rId43" Type="http://schemas.openxmlformats.org/officeDocument/2006/relationships/hyperlink" Target="https://www.contrataciones.gov.py/licitaciones/convocatoria/430665-contratacion-directa-n-03-2023-consultoria-verificacion-e-inspeccion-detallada-estad-1.html" TargetMode="External"/><Relationship Id="rId48" Type="http://schemas.openxmlformats.org/officeDocument/2006/relationships/hyperlink" Target="https://www.contrataciones.gov.py/convenios-marco/convenio/383440-adquisicion-agua-mineral/compras/4698db48ee6ecba68db57074acf20285e651d27f.html" TargetMode="External"/><Relationship Id="rId64" Type="http://schemas.openxmlformats.org/officeDocument/2006/relationships/hyperlink" Target="../../../../../../../:b:/g/personal/carlos_escobar_mdi_gov_py/EYOiLTvmWhRAsSCSxzstmhgBCExTMNTiw7xvmYg0wPvTnQ" TargetMode="External"/><Relationship Id="rId69" Type="http://schemas.openxmlformats.org/officeDocument/2006/relationships/hyperlink" Target="../../../../../../../:b:/g/personal/carlos_escobar_mdi_gov_py/EW6pLKMShyNNoVWQwY5_ICIBuOXQa1NPtokyzBxpd0f9_w" TargetMode="External"/><Relationship Id="rId113" Type="http://schemas.openxmlformats.org/officeDocument/2006/relationships/hyperlink" Target="../../../../../../:f:/g/personal/transparenciainfo_mdi_gov_py/EpbAdsEp8xtDiQYLlS4wyt8BUssjslPCRmLAicq31TXjYg?e=r6uCja" TargetMode="External"/><Relationship Id="rId80" Type="http://schemas.openxmlformats.org/officeDocument/2006/relationships/hyperlink" Target="https://www.mdi.gov.py/" TargetMode="External"/><Relationship Id="rId85" Type="http://schemas.openxmlformats.org/officeDocument/2006/relationships/hyperlink" Target="https://www.youtube.com/channel/UCvJBCBu14iFzd-TYwAIfyTA" TargetMode="External"/><Relationship Id="rId12" Type="http://schemas.openxmlformats.org/officeDocument/2006/relationships/hyperlink" Target="../../../../../../:b:/g/personal/alicia_gimenez_mdi_gov_py/ETDOyvaGGk9HpWcWHmiwVOMB_zFgzWyj_MFsBkSBo9pR5A" TargetMode="External"/><Relationship Id="rId17" Type="http://schemas.openxmlformats.org/officeDocument/2006/relationships/hyperlink" Target="../../../../../../:b:/g/personal/alicia_gimenez_mdi_gov_py/EWsayG3LBEBOqszoYensLGwBjld7yQw-tY2yCDQNryLzxg" TargetMode="External"/><Relationship Id="rId33" Type="http://schemas.openxmlformats.org/officeDocument/2006/relationships/hyperlink" Target="https://www.contrataciones.gov.py/licitaciones/adjudicacion/426422-cd-2-2023-servicio-publicacion-periodicos-ad-referendum-1/resumen-adjudicacion.html" TargetMode="External"/><Relationship Id="rId38" Type="http://schemas.openxmlformats.org/officeDocument/2006/relationships/hyperlink" Target="https://www.contrataciones.gov.py/convenios-marco/convenio/383440-adquisicion-agua-mineral/compras/4698db48ee6ecba68db57074acf20285e651d27f.html" TargetMode="External"/><Relationship Id="rId59" Type="http://schemas.openxmlformats.org/officeDocument/2006/relationships/hyperlink" Target="../../../../../../:b:/g/personal/carlos_escobar_mdi_gov_py/EXimquywd7RKmU-GJYHo5JwBVuNSHTxKezeNpGA5fpm3fQ" TargetMode="External"/><Relationship Id="rId103" Type="http://schemas.openxmlformats.org/officeDocument/2006/relationships/hyperlink" Target="../../../../../../:f:/g/personal/transparenciainfo_mdi_gov_py/EuGTmTtDyetMioRANUFe7YUBsJvOp4RQ6lpkT7mk_d6Yqg?e=30cDVP" TargetMode="External"/><Relationship Id="rId108" Type="http://schemas.openxmlformats.org/officeDocument/2006/relationships/hyperlink" Target="../../../../../../:f:/g/personal/transparenciainfo_mdi_gov_py/Et6xSBjwDi1Eio4urb2r2h8BSZA7rQOT4MXal9U-YnkEJg?e=RWsgAF" TargetMode="External"/><Relationship Id="rId54" Type="http://schemas.openxmlformats.org/officeDocument/2006/relationships/hyperlink" Target="../../../../../../:f:/g/personal/esther_dure_mdi_gov_py/EoE_dNsw0zNGnt-ADjuW0-YBasdMb_ejH9z_a9QfRNfD8A?e=UbcuKR" TargetMode="External"/><Relationship Id="rId70" Type="http://schemas.openxmlformats.org/officeDocument/2006/relationships/hyperlink" Target="../../../../../../../:b:/g/personal/carlos_escobar_mdi_gov_py/EW-DprccrpxMvBh9RvChXYQBDvcDdAPvpgbQhslngZJJmw" TargetMode="External"/><Relationship Id="rId75" Type="http://schemas.openxmlformats.org/officeDocument/2006/relationships/hyperlink" Target="../../../../../../:b:/g/personal/monica_fuster_mdi_gov_py/EVjk2O983o9GoApgxAf8xTYBsYF1PRMtVcCuzKeKzBYAvg" TargetMode="External"/><Relationship Id="rId91" Type="http://schemas.openxmlformats.org/officeDocument/2006/relationships/hyperlink" Target="../../../../../../:f:/g/personal/transparenciainfo_mdi_gov_py/EuZfklXYKDhJudBdCWmfbCABelXRtTjqFF_Uo1PCgHt4WA?e=tB6I0j" TargetMode="External"/><Relationship Id="rId96" Type="http://schemas.openxmlformats.org/officeDocument/2006/relationships/hyperlink" Target="https://denuncias.gov.py/portal-publico" TargetMode="External"/><Relationship Id="rId1" Type="http://schemas.openxmlformats.org/officeDocument/2006/relationships/hyperlink" Target="https://www.mdi.gov.py/wp-content/uploads/2023/03/Resolucion-N%C2%B0-49-CONFORMACION-DEL-COMITE-DE-RCC.pdf" TargetMode="External"/><Relationship Id="rId6" Type="http://schemas.openxmlformats.org/officeDocument/2006/relationships/hyperlink" Target="../../../../../../:f:/g/personal/transparenciainfo_mdi_gov_py/EkifBGUK7GJBk5Vm9in-y70Be1jWoUaOtVoHKU_LVsYfMw?e=fwnWxW" TargetMode="External"/><Relationship Id="rId15" Type="http://schemas.openxmlformats.org/officeDocument/2006/relationships/hyperlink" Target="../../../../../../:b:/g/personal/alicia_gimenez_mdi_gov_py/Ee9LQQS_bLlLhNKexWVgCYYBIQcviY7RjRm4394eSj8QDg" TargetMode="External"/><Relationship Id="rId23" Type="http://schemas.openxmlformats.org/officeDocument/2006/relationships/hyperlink" Target="../../../../../../../:b:/g/personal/esther_dure_mdi_gov_py/EVmneCP_ayRDh3Wly-pe1LUBbDeIFHka9JqOUIs2DUDXbw?e=2GQKpe" TargetMode="External"/><Relationship Id="rId28" Type="http://schemas.openxmlformats.org/officeDocument/2006/relationships/hyperlink" Target="https://www.contrataciones.gov.py/licitaciones/adjudicacion/426454-lco-n-03-2023-adquisicion-tintas-toner-mdi-1/resumen-adjudicacion.html" TargetMode="External"/><Relationship Id="rId36" Type="http://schemas.openxmlformats.org/officeDocument/2006/relationships/hyperlink" Target="https://www.contrataciones.gov.py/convenios-marco/convenio/412997-incorporacion-articulos-ferreteria-electricidad-tienda-virtual.html" TargetMode="External"/><Relationship Id="rId49" Type="http://schemas.openxmlformats.org/officeDocument/2006/relationships/hyperlink" Target="https://www.contrataciones.gov.py/convenios-marco/convenio/370374-adquisicion-resmas-papel-criterios-sustentabilidad/compras/e986dbe88da48490f1c34aef02bbcc297de752aa.html" TargetMode="External"/><Relationship Id="rId57" Type="http://schemas.openxmlformats.org/officeDocument/2006/relationships/hyperlink" Target="../../../../../../:b:/g/personal/carlos_escobar_mdi_gov_py/ES24t1L72ZBBqINP9qJPINIBLEKAgOgDVudemuxlJTHCqA" TargetMode="External"/><Relationship Id="rId106" Type="http://schemas.openxmlformats.org/officeDocument/2006/relationships/hyperlink" Target="../../../../../../:b:/g/personal/transparenciainfo_mdi_gov_py/Eb6mTjR0KlFFhPUyhIo6UN0BJ50EwM-gPU1Y2aUdRyzLqw?e=0KAuY1" TargetMode="External"/><Relationship Id="rId114" Type="http://schemas.openxmlformats.org/officeDocument/2006/relationships/printerSettings" Target="../printerSettings/printerSettings1.bin"/><Relationship Id="rId10" Type="http://schemas.openxmlformats.org/officeDocument/2006/relationships/hyperlink" Target="../../../../../../:b:/g/personal/alicia_gimenez_mdi_gov_py/EVwU9WwwgetMji6_PqsREw0BGjkv-Ll4at83548auqSpdw" TargetMode="External"/><Relationship Id="rId31" Type="http://schemas.openxmlformats.org/officeDocument/2006/relationships/hyperlink" Target="https://www.contrataciones.gov.py/convenios-marco/convenio/419665-incorporacion-repuestos-informaticos-tienda-virtual.html" TargetMode="External"/><Relationship Id="rId44" Type="http://schemas.openxmlformats.org/officeDocument/2006/relationships/hyperlink" Target="https://www.contrataciones.gov.py/licitaciones/convocatoria/426441-cd-n-05-2023-adquisicion-insumos-cafeteria-1.html" TargetMode="External"/><Relationship Id="rId52" Type="http://schemas.openxmlformats.org/officeDocument/2006/relationships/hyperlink" Target="../../../../../../:f:/g/personal/esther_dure_mdi_gov_py/Ejfa_oCHcN1PnVtYe5lDYCcBuok_ttCq8LqIl_Cfak623g?e=CWZpvr" TargetMode="External"/><Relationship Id="rId60" Type="http://schemas.openxmlformats.org/officeDocument/2006/relationships/hyperlink" Target="../../../../../../:b:/g/personal/carlos_escobar_mdi_gov_py/EfTqbS8bjxVPjkxl17dVvmABewHzuwHCfJSOtQrl1pretA" TargetMode="External"/><Relationship Id="rId65" Type="http://schemas.openxmlformats.org/officeDocument/2006/relationships/hyperlink" Target="../../../../../../../:b:/g/personal/carlos_escobar_mdi_gov_py/EcuKW-TSV3ZGi8LbNbgRdDcBhKJ9Cd9LQiGLbkNunmFVBg" TargetMode="External"/><Relationship Id="rId73" Type="http://schemas.openxmlformats.org/officeDocument/2006/relationships/hyperlink" Target="../../../../../../:b:/g/personal/monica_fuster_mdi_gov_py/EWUwUm7n_PJBoKirsOVALCkBx5W-wjjnL6QIbSlYMrSHWg" TargetMode="External"/><Relationship Id="rId78" Type="http://schemas.openxmlformats.org/officeDocument/2006/relationships/hyperlink" Target="../../../../../../:b:/g/personal/monica_fuster_mdi_gov_py/EdDkoiredrlHh22fuoKZeU8BwJH84nTSDI21PmZkDO0N1A" TargetMode="External"/><Relationship Id="rId81" Type="http://schemas.openxmlformats.org/officeDocument/2006/relationships/hyperlink" Target="https://www.facebook.com/mdiparaguay" TargetMode="External"/><Relationship Id="rId86" Type="http://schemas.openxmlformats.org/officeDocument/2006/relationships/hyperlink" Target="../../../../../../:b:/g/personal/comunicaciones_mdi_gov_py/EWSZBGGuINFIqEDsMXwwSK8BXSApy7V4GUnMw1C_o9f3mA" TargetMode="External"/><Relationship Id="rId94" Type="http://schemas.openxmlformats.org/officeDocument/2006/relationships/hyperlink" Target="../../../../../../:b:/g/personal/transparenciainfo_mdi_gov_py/Eenf0QxaPmBHhdHEKGCAlLcByRK6_Ywb49cDrv8Py6eN-g?e=wb9rT5" TargetMode="External"/><Relationship Id="rId99" Type="http://schemas.openxmlformats.org/officeDocument/2006/relationships/hyperlink" Target="../../../../../../:f:/g/personal/transparenciainfo_mdi_gov_py/EqqIlJrn4jxHhMTTcX1TqgcBo1qaMq3VoanVZLj68T24cA?e=ZgyU1m" TargetMode="External"/><Relationship Id="rId101" Type="http://schemas.openxmlformats.org/officeDocument/2006/relationships/hyperlink" Target="../../../../../../:f:/g/personal/transparenciainfo_mdi_gov_py/ErSWmToIu0tMn56ieYqnSVMB9VvhDR0YtfKSdDQ6AgrHKA?e=UtANLz" TargetMode="External"/><Relationship Id="rId4" Type="http://schemas.openxmlformats.org/officeDocument/2006/relationships/hyperlink" Target="../../../../../../:b:/g/personal/dganticorrupcion_mdi_gov_py/ESbcD2xJGmFFss6XtrP0MUoBle6hh3Yn_gg2p1plpwradg?e=0gq74J" TargetMode="External"/><Relationship Id="rId9" Type="http://schemas.openxmlformats.org/officeDocument/2006/relationships/hyperlink" Target="https://transparencia.senac.gov.py/portal" TargetMode="External"/><Relationship Id="rId13" Type="http://schemas.openxmlformats.org/officeDocument/2006/relationships/hyperlink" Target="../../../../../../:b:/g/personal/alicia_gimenez_mdi_gov_py/EZ4zJAWst51Kgz69w_ZNi1kBAV_Zsa9WV0tm8S0INDPLPg" TargetMode="External"/><Relationship Id="rId18" Type="http://schemas.openxmlformats.org/officeDocument/2006/relationships/hyperlink" Target="../../../../../../:b:/g/personal/alicia_gimenez_mdi_gov_py/ETLP8rFX-PlNtbrkzLZuNksBRtHTzzGw49QzzomjEFs_7w" TargetMode="External"/><Relationship Id="rId39" Type="http://schemas.openxmlformats.org/officeDocument/2006/relationships/hyperlink" Target="https://www.contrataciones.gov.py/convenios-marco/convenio/370374-adquisicion-resmas-papel-criterios-sustentabilidad/compras/e986dbe88da48490f1c34aef02bbcc297de752aa.html" TargetMode="External"/><Relationship Id="rId109" Type="http://schemas.openxmlformats.org/officeDocument/2006/relationships/hyperlink" Target="../../../../../../:f:/g/personal/transparenciainfo_mdi_gov_py/Eu1-EmoQSkdLnC9Rp1ivoywB1_57W7xqkbUcxOqPpNzbGQ?e=LcSkh1" TargetMode="External"/><Relationship Id="rId34" Type="http://schemas.openxmlformats.org/officeDocument/2006/relationships/hyperlink" Target="https://www.contrataciones.gov.py/licitaciones/adjudicacion/432802-cd-n-6-2023-contratacion-seguro-vehiculos-toyota-fortuner-e-isuzu-d-max-1/resumen-adjudicacion.html" TargetMode="External"/><Relationship Id="rId50" Type="http://schemas.openxmlformats.org/officeDocument/2006/relationships/hyperlink" Target="https://www.contrataciones.gov.py/convenios-marco/convenio/370374-adquisicion-resmas-papel-criterios-sustentabilidad/compras/f7be776055206c4b5b71b057f82a3b55be553b55.html" TargetMode="External"/><Relationship Id="rId55" Type="http://schemas.openxmlformats.org/officeDocument/2006/relationships/hyperlink" Target="../../../../../../:b:/g/personal/monitoreo_vmap_mdi_gov_py/EcqbgcH69sRKmTcHE1ny0TcBswA-8um0KH2ZMaIe2O8K5g?e=Lq9cJo" TargetMode="External"/><Relationship Id="rId76" Type="http://schemas.openxmlformats.org/officeDocument/2006/relationships/hyperlink" Target="../../../../../../:b:/g/personal/monica_fuster_mdi_gov_py/EcC5hPBnJhJBnQYl6_xIcFkB8x3QlxD5v0MmiXCOtcvJ_A" TargetMode="External"/><Relationship Id="rId97" Type="http://schemas.openxmlformats.org/officeDocument/2006/relationships/hyperlink" Target="../../../../../../:f:/g/personal/transparenciainfo_mdi_gov_py/Et6xSBjwDi1Eio4urb2r2h8BSZA7rQOT4MXal9U-YnkEJg?e=HBsJnj" TargetMode="External"/><Relationship Id="rId104" Type="http://schemas.openxmlformats.org/officeDocument/2006/relationships/hyperlink" Target="../../../../../../:f:/g/personal/transparenciainfo_mdi_gov_py/EvggXcji_pBKmBSBralkRksBhA_U4vNB56l0DfDqlU0E5Q?e=vUIGvz" TargetMode="External"/><Relationship Id="rId7" Type="http://schemas.openxmlformats.org/officeDocument/2006/relationships/hyperlink" Target="https://www.sfp.gov.py/" TargetMode="External"/><Relationship Id="rId71" Type="http://schemas.openxmlformats.org/officeDocument/2006/relationships/hyperlink" Target="../../../../../../:b:/g/personal/monica_fuster_mdi_gov_py/EcxIyfdEwTFCsBpB2DD8aSwBLqfB6h-FM3IvjzfZDVv5Mw" TargetMode="External"/><Relationship Id="rId92" Type="http://schemas.openxmlformats.org/officeDocument/2006/relationships/hyperlink" Target="../../../../../../:f:/g/personal/transparenciainfo_mdi_gov_py/ErSWmToIu0tMn56ieYqnSVMB9VvhDR0YtfKSdDQ6AgrHKA?e=fMJMqb" TargetMode="External"/><Relationship Id="rId2" Type="http://schemas.openxmlformats.org/officeDocument/2006/relationships/hyperlink" Target="https://www.mdi.gov.py/wp-content/uploads/2023/03/Resolucion-N%C2%B0-63-POR-LA-CUAL-SE-APRUEBA-EL-PLAN-DE-RENIDCION-DE-CUENTAS-AL-CIUDADANO-2023.pdf" TargetMode="External"/><Relationship Id="rId29" Type="http://schemas.openxmlformats.org/officeDocument/2006/relationships/hyperlink" Target="https://www.contrataciones.gov.py/licitaciones/adjudicacion/437392-cd-18-2023-adquisicion-equipos-informaticos-otros-1/resumen-adjudicacion.html" TargetMode="External"/><Relationship Id="rId24" Type="http://schemas.openxmlformats.org/officeDocument/2006/relationships/hyperlink" Target="../../../../../../../:b:/g/personal/esther_dure_mdi_gov_py/ERYSh_QLPblOhZfwEWtAcz0BcZK3F-jvqwzzCCGsjx7lkg?e=Ovvh1Q" TargetMode="External"/><Relationship Id="rId40" Type="http://schemas.openxmlformats.org/officeDocument/2006/relationships/hyperlink" Target="https://www.contrataciones.gov.py/convenios-marco/convenio/370374-adquisicion-resmas-papel-criterios-sustentabilidad/compras/f7be776055206c4b5b71b057f82a3b55be553b55.html" TargetMode="External"/><Relationship Id="rId45" Type="http://schemas.openxmlformats.org/officeDocument/2006/relationships/hyperlink" Target="https://www.contrataciones.gov.py/licitaciones/convocatoria/432802-cd-n-6-2023-contratacion-seguro-vehiculos-toyota-fortuner-e-isuzu-d-max-1.html" TargetMode="External"/><Relationship Id="rId66" Type="http://schemas.openxmlformats.org/officeDocument/2006/relationships/hyperlink" Target="../../../../../../../:b:/g/personal/carlos_escobar_mdi_gov_py/ESU4EQxuubRGhZ07wWcfJGoB32t6nmFvGZzw6qLwtXxxJQ" TargetMode="External"/><Relationship Id="rId87" Type="http://schemas.openxmlformats.org/officeDocument/2006/relationships/hyperlink" Target="../../../../../../:b:/g/personal/esther_dure_mdi_gov_py/ERYSh_QLPblOhZfwEWtAcz0BcZK3F-jvqwzzCCGsjx7lkg?e=Ovvh1Q" TargetMode="External"/><Relationship Id="rId110" Type="http://schemas.openxmlformats.org/officeDocument/2006/relationships/hyperlink" Target="../../../../../../:f:/g/personal/transparenciainfo_mdi_gov_py/EqqIlJrn4jxHhMTTcX1TqgcBo1qaMq3VoanVZLj68T24cA?e=aq41Ey" TargetMode="External"/><Relationship Id="rId115" Type="http://schemas.openxmlformats.org/officeDocument/2006/relationships/drawing" Target="../drawings/drawing1.xml"/><Relationship Id="rId61" Type="http://schemas.openxmlformats.org/officeDocument/2006/relationships/hyperlink" Target="../../../../../../:b:/g/personal/carlos_escobar_mdi_gov_py/EcympzQlvUpDnEb-ULiLxUoBDelC6intHZzTpnLJhE_gVA" TargetMode="External"/><Relationship Id="rId82" Type="http://schemas.openxmlformats.org/officeDocument/2006/relationships/hyperlink" Target="https://twitter.com/minteriorpy" TargetMode="External"/><Relationship Id="rId19" Type="http://schemas.openxmlformats.org/officeDocument/2006/relationships/hyperlink" Target="../../../../../../:b:/g/personal/esther_dure_mdi_gov_py/EYNTUflpSkRBr1pS8GFfKoUBQLlxPKYdRH6KmyFk7wSNCQ?e=WbbIEB" TargetMode="External"/><Relationship Id="rId14" Type="http://schemas.openxmlformats.org/officeDocument/2006/relationships/hyperlink" Target="../../../../../../:b:/g/personal/alicia_gimenez_mdi_gov_py/EXxHL6LkQF1Cn_3snUKnjBUBXSNjoJcyus739y_Y0gJhXw" TargetMode="External"/><Relationship Id="rId30" Type="http://schemas.openxmlformats.org/officeDocument/2006/relationships/hyperlink" Target="https://www.contrataciones.gov.py/licitaciones/convocatoria/426439-cd-13-2023-seguro-vehiculos-valores-transito-mdi-1.html" TargetMode="External"/><Relationship Id="rId35" Type="http://schemas.openxmlformats.org/officeDocument/2006/relationships/hyperlink" Target="https://www.contrataciones.gov.py/convenios-marco/convenio/422116-suministro-utiles-oficina-estado-paraguayo.html" TargetMode="External"/><Relationship Id="rId56" Type="http://schemas.openxmlformats.org/officeDocument/2006/relationships/hyperlink" Target="../../../../../../:b:/g/personal/carlos_escobar_mdi_gov_py/ER-erqxd4DhPqPxURUdct1YBYL6e8-BAkhGNVtON3b11KQ" TargetMode="External"/><Relationship Id="rId77" Type="http://schemas.openxmlformats.org/officeDocument/2006/relationships/hyperlink" Target="../../../../../../:b:/g/personal/monica_fuster_mdi_gov_py/ERRIJDZR1pdMq1YpPW5flG4B9wQWd1ryER8F7lXrY7MRoA" TargetMode="External"/><Relationship Id="rId100" Type="http://schemas.openxmlformats.org/officeDocument/2006/relationships/hyperlink" Target="../../../../../../:f:/g/personal/transparenciainfo_mdi_gov_py/EuZfklXYKDhJudBdCWmfbCABelXRtTjqFF_Uo1PCgHt4WA?e=cwrIfs" TargetMode="External"/><Relationship Id="rId105" Type="http://schemas.openxmlformats.org/officeDocument/2006/relationships/hyperlink" Target="../../../../../../:b:/g/personal/transparenciainfo_mdi_gov_py/EZ4PBp6wWqZEu84wMRcBMv8BpsZMZ8JsLDM2z312NaV8Lw?e=8fsUB4" TargetMode="External"/><Relationship Id="rId8" Type="http://schemas.openxmlformats.org/officeDocument/2006/relationships/hyperlink" Target="../../../../../../:f:/g/personal/transparenciainfo_mdi_gov_py/EjjgJyZ65jNNoneobchxjfoBR29u2Sad8cUYl-A4KjoSmA?e=EG8Hnl" TargetMode="External"/><Relationship Id="rId51" Type="http://schemas.openxmlformats.org/officeDocument/2006/relationships/hyperlink" Target="../../../../../../:f:/g/personal/monitoreo_vmap_mdi_gov_py/Ek_aSF8Jo05JstaZdjCTAqkBEj9vYFgBsI4eT5US0MOJRA?e=vm2lKQ" TargetMode="External"/><Relationship Id="rId72" Type="http://schemas.openxmlformats.org/officeDocument/2006/relationships/hyperlink" Target="../../../../../../:b:/g/personal/monica_fuster_mdi_gov_py/EcDjJd6cq4BJpSURS_xdM3kB9siwhHbiDJv-Z6ZpLaCShw" TargetMode="External"/><Relationship Id="rId93" Type="http://schemas.openxmlformats.org/officeDocument/2006/relationships/hyperlink" Target="../../../../../../:f:/g/personal/transparenciainfo_mdi_gov_py/EpbAdsEp8xtDiQYLlS4wyt8BUssjslPCRmLAicq31TXjYg?e=HTIbn8" TargetMode="External"/><Relationship Id="rId98" Type="http://schemas.openxmlformats.org/officeDocument/2006/relationships/hyperlink" Target="../../../../../../:f:/g/personal/transparenciainfo_mdi_gov_py/Eu1-EmoQSkdLnC9Rp1ivoywB1_57W7xqkbUcxOqPpNzbGQ?e=TbX70c" TargetMode="External"/><Relationship Id="rId3" Type="http://schemas.openxmlformats.org/officeDocument/2006/relationships/hyperlink" Target="https://www.mdi.gov.py/wp-content/uploads/2023/03/Plan-de-Rendicion-de-Cuentas-al-Ciudadano-2023.pdf" TargetMode="External"/><Relationship Id="rId25" Type="http://schemas.openxmlformats.org/officeDocument/2006/relationships/hyperlink" Target="../../../../../../:f:/g/personal/esther_dure_mdi_gov_py/Eha03gQvbUlNlW7xbMw4G6sBrIyZEXhmVnTG3posAPzkIA?e=8nX050" TargetMode="External"/><Relationship Id="rId46" Type="http://schemas.openxmlformats.org/officeDocument/2006/relationships/hyperlink" Target="https://www.contrataciones.gov.py/licitaciones/convocatoria/422598-ampliacion-sistema-integrado-apoyo-actividades-investigacion-analisis-generacion-pru-1.html" TargetMode="External"/><Relationship Id="rId67" Type="http://schemas.openxmlformats.org/officeDocument/2006/relationships/hyperlink" Target="../../../../../../../:b:/g/personal/carlos_escobar_mdi_gov_py/EWpo9dbC3O1Fl7vD8dM_gyIB3YbSJNApTWZuv-vgAr_QlA" TargetMode="External"/><Relationship Id="rId116" Type="http://schemas.openxmlformats.org/officeDocument/2006/relationships/vmlDrawing" Target="../drawings/vmlDrawing1.vml"/><Relationship Id="rId20" Type="http://schemas.openxmlformats.org/officeDocument/2006/relationships/hyperlink" Target="../../../../../../:b:/g/personal/esther_dure_mdi_gov_py/EVmneCP_ayRDh3Wly-pe1LUBbDeIFHka9JqOUIs2DUDXbw?e=2GQKpe" TargetMode="External"/><Relationship Id="rId41" Type="http://schemas.openxmlformats.org/officeDocument/2006/relationships/hyperlink" Target="https://www.contrataciones.gov.py/licitaciones/adjudicacion/426578-seguro-vehiculos-ministerio-interior-plurianual-1/resumen-adjudicacion.html" TargetMode="External"/><Relationship Id="rId62" Type="http://schemas.openxmlformats.org/officeDocument/2006/relationships/hyperlink" Target="../../../../../../:b:/g/personal/carlos_escobar_mdi_gov_py/EW1pjQk6zmNNkZV3yXHl5L0BftpAj1BHoO7e9_XKyjm8mw" TargetMode="External"/><Relationship Id="rId83" Type="http://schemas.openxmlformats.org/officeDocument/2006/relationships/hyperlink" Target="https://www.instagram.com/invites/contact/?i=knkd2ma4etk9&amp;utm_content=3ab64sx" TargetMode="External"/><Relationship Id="rId88" Type="http://schemas.openxmlformats.org/officeDocument/2006/relationships/hyperlink" Target="../../../../../../:f:/g/personal/transparenciainfo_mdi_gov_py/Et6xSBjwDi1Eio4urb2r2h8BSZA7rQOT4MXal9U-YnkEJg?e=EkuQCp" TargetMode="External"/><Relationship Id="rId111" Type="http://schemas.openxmlformats.org/officeDocument/2006/relationships/hyperlink" Target="../../../../../../:f:/g/personal/transparenciainfo_mdi_gov_py/EuZfklXYKDhJudBdCWmfbCABelXRtTjqFF_Uo1PCgHt4WA?e=k7BesO"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73"/>
  <sheetViews>
    <sheetView tabSelected="1" view="pageLayout" topLeftCell="A451" zoomScale="90" zoomScaleNormal="100" zoomScaleSheetLayoutView="100" zoomScalePageLayoutView="90" workbookViewId="0">
      <selection activeCell="D456" sqref="D456:G456"/>
    </sheetView>
  </sheetViews>
  <sheetFormatPr baseColWidth="10" defaultColWidth="9.140625" defaultRowHeight="15"/>
  <cols>
    <col min="1" max="1" width="19" style="11" customWidth="1"/>
    <col min="2" max="2" width="30.85546875" style="11" customWidth="1"/>
    <col min="3" max="3" width="26.5703125" style="11" customWidth="1"/>
    <col min="4" max="4" width="24.5703125" style="11" customWidth="1"/>
    <col min="5" max="5" width="24.7109375" style="11" customWidth="1"/>
    <col min="6" max="6" width="46" style="11" customWidth="1"/>
    <col min="7" max="7" width="58.7109375" style="12" customWidth="1"/>
    <col min="8" max="16384" width="9.140625" style="1"/>
  </cols>
  <sheetData>
    <row r="1" spans="1:7" ht="39" customHeight="1">
      <c r="A1" s="42" t="s">
        <v>172</v>
      </c>
      <c r="B1" s="27"/>
      <c r="C1" s="27"/>
      <c r="D1" s="27"/>
      <c r="E1" s="27"/>
      <c r="F1" s="27"/>
      <c r="G1" s="27"/>
    </row>
    <row r="2" spans="1:7" ht="11.25" customHeight="1">
      <c r="A2" s="135"/>
      <c r="B2" s="136"/>
      <c r="C2" s="136"/>
      <c r="D2" s="136"/>
      <c r="E2" s="136"/>
      <c r="F2" s="136"/>
      <c r="G2" s="137"/>
    </row>
    <row r="3" spans="1:7">
      <c r="A3" s="15" t="s">
        <v>85</v>
      </c>
      <c r="B3" s="15"/>
      <c r="C3" s="15"/>
      <c r="D3" s="15"/>
      <c r="E3" s="15"/>
      <c r="F3" s="15"/>
      <c r="G3" s="15"/>
    </row>
    <row r="4" spans="1:7">
      <c r="A4" s="15"/>
      <c r="B4" s="15"/>
      <c r="C4" s="15"/>
      <c r="D4" s="15"/>
      <c r="E4" s="15"/>
      <c r="F4" s="15"/>
      <c r="G4" s="15"/>
    </row>
    <row r="5" spans="1:7">
      <c r="A5" s="16" t="s">
        <v>0</v>
      </c>
      <c r="B5" s="16"/>
      <c r="C5" s="16"/>
      <c r="D5" s="16"/>
      <c r="E5" s="16"/>
      <c r="F5" s="16"/>
      <c r="G5" s="16"/>
    </row>
    <row r="6" spans="1:7">
      <c r="A6" s="17" t="s">
        <v>118</v>
      </c>
      <c r="B6" s="17"/>
      <c r="C6" s="17"/>
      <c r="D6" s="17"/>
      <c r="E6" s="17"/>
      <c r="F6" s="17"/>
      <c r="G6" s="17"/>
    </row>
    <row r="7" spans="1:7">
      <c r="A7" s="17" t="s">
        <v>660</v>
      </c>
      <c r="B7" s="17"/>
      <c r="C7" s="17"/>
      <c r="D7" s="17"/>
      <c r="E7" s="17"/>
      <c r="F7" s="17"/>
      <c r="G7" s="17"/>
    </row>
    <row r="8" spans="1:7">
      <c r="A8" s="18" t="s">
        <v>1</v>
      </c>
      <c r="B8" s="18"/>
      <c r="C8" s="18"/>
      <c r="D8" s="18"/>
      <c r="E8" s="18"/>
      <c r="F8" s="18"/>
      <c r="G8" s="18"/>
    </row>
    <row r="9" spans="1:7" ht="33.75" customHeight="1">
      <c r="A9" s="138" t="s">
        <v>120</v>
      </c>
      <c r="B9" s="139"/>
      <c r="C9" s="139"/>
      <c r="D9" s="139"/>
      <c r="E9" s="139"/>
      <c r="F9" s="139"/>
      <c r="G9" s="140"/>
    </row>
    <row r="10" spans="1:7" ht="15" customHeight="1">
      <c r="A10" s="135"/>
      <c r="B10" s="136"/>
      <c r="C10" s="136"/>
      <c r="D10" s="136"/>
      <c r="E10" s="136"/>
      <c r="F10" s="136"/>
      <c r="G10" s="137"/>
    </row>
    <row r="11" spans="1:7" s="2" customFormat="1">
      <c r="A11" s="16" t="s">
        <v>72</v>
      </c>
      <c r="B11" s="16"/>
      <c r="C11" s="16"/>
      <c r="D11" s="16"/>
      <c r="E11" s="16"/>
      <c r="F11" s="16"/>
      <c r="G11" s="16"/>
    </row>
    <row r="12" spans="1:7" s="2" customFormat="1" ht="50.25" customHeight="1">
      <c r="A12" s="20" t="s">
        <v>121</v>
      </c>
      <c r="B12" s="21"/>
      <c r="C12" s="21"/>
      <c r="D12" s="21"/>
      <c r="E12" s="21"/>
      <c r="F12" s="21"/>
      <c r="G12" s="21"/>
    </row>
    <row r="13" spans="1:7">
      <c r="A13" s="22" t="s">
        <v>2</v>
      </c>
      <c r="B13" s="23" t="s">
        <v>3</v>
      </c>
      <c r="C13" s="23"/>
      <c r="D13" s="18" t="s">
        <v>4</v>
      </c>
      <c r="E13" s="18"/>
      <c r="F13" s="18" t="s">
        <v>5</v>
      </c>
      <c r="G13" s="18"/>
    </row>
    <row r="14" spans="1:7" ht="28.35" customHeight="1">
      <c r="A14" s="24">
        <v>1</v>
      </c>
      <c r="B14" s="25" t="s">
        <v>122</v>
      </c>
      <c r="C14" s="25"/>
      <c r="D14" s="26" t="s">
        <v>549</v>
      </c>
      <c r="E14" s="26"/>
      <c r="F14" s="27" t="s">
        <v>124</v>
      </c>
      <c r="G14" s="27"/>
    </row>
    <row r="15" spans="1:7" ht="28.35" customHeight="1">
      <c r="A15" s="24">
        <v>2</v>
      </c>
      <c r="B15" s="25" t="s">
        <v>133</v>
      </c>
      <c r="C15" s="25"/>
      <c r="D15" s="26" t="s">
        <v>544</v>
      </c>
      <c r="E15" s="26"/>
      <c r="F15" s="27" t="s">
        <v>134</v>
      </c>
      <c r="G15" s="27"/>
    </row>
    <row r="16" spans="1:7" ht="28.35" customHeight="1">
      <c r="A16" s="24">
        <v>3</v>
      </c>
      <c r="B16" s="25" t="s">
        <v>135</v>
      </c>
      <c r="C16" s="25"/>
      <c r="D16" s="26" t="s">
        <v>543</v>
      </c>
      <c r="E16" s="26"/>
      <c r="F16" s="27" t="s">
        <v>134</v>
      </c>
      <c r="G16" s="27"/>
    </row>
    <row r="17" spans="1:7" ht="28.35" customHeight="1">
      <c r="A17" s="24">
        <v>4</v>
      </c>
      <c r="B17" s="25" t="s">
        <v>123</v>
      </c>
      <c r="C17" s="25"/>
      <c r="D17" s="26" t="s">
        <v>546</v>
      </c>
      <c r="E17" s="26"/>
      <c r="F17" s="27" t="s">
        <v>347</v>
      </c>
      <c r="G17" s="27"/>
    </row>
    <row r="18" spans="1:7" ht="28.35" customHeight="1">
      <c r="A18" s="24">
        <v>5</v>
      </c>
      <c r="B18" s="25" t="s">
        <v>125</v>
      </c>
      <c r="C18" s="25"/>
      <c r="D18" s="26" t="s">
        <v>548</v>
      </c>
      <c r="E18" s="26"/>
      <c r="F18" s="27" t="s">
        <v>126</v>
      </c>
      <c r="G18" s="27"/>
    </row>
    <row r="19" spans="1:7" ht="28.35" customHeight="1">
      <c r="A19" s="24">
        <v>6</v>
      </c>
      <c r="B19" s="25" t="s">
        <v>127</v>
      </c>
      <c r="C19" s="25"/>
      <c r="D19" s="26" t="s">
        <v>547</v>
      </c>
      <c r="E19" s="26"/>
      <c r="F19" s="27" t="s">
        <v>124</v>
      </c>
      <c r="G19" s="27"/>
    </row>
    <row r="20" spans="1:7" ht="28.35" customHeight="1">
      <c r="A20" s="24">
        <v>7</v>
      </c>
      <c r="B20" s="25" t="s">
        <v>128</v>
      </c>
      <c r="C20" s="25"/>
      <c r="D20" s="26" t="s">
        <v>551</v>
      </c>
      <c r="E20" s="26"/>
      <c r="F20" s="27" t="s">
        <v>130</v>
      </c>
      <c r="G20" s="27"/>
    </row>
    <row r="21" spans="1:7" ht="28.35" customHeight="1">
      <c r="A21" s="24">
        <v>8</v>
      </c>
      <c r="B21" s="25" t="s">
        <v>129</v>
      </c>
      <c r="C21" s="25"/>
      <c r="D21" s="26" t="s">
        <v>549</v>
      </c>
      <c r="E21" s="26"/>
      <c r="F21" s="27" t="s">
        <v>130</v>
      </c>
      <c r="G21" s="27"/>
    </row>
    <row r="22" spans="1:7" ht="28.35" customHeight="1">
      <c r="A22" s="24">
        <v>9</v>
      </c>
      <c r="B22" s="25" t="s">
        <v>131</v>
      </c>
      <c r="C22" s="25"/>
      <c r="D22" s="26" t="s">
        <v>545</v>
      </c>
      <c r="E22" s="26"/>
      <c r="F22" s="27" t="s">
        <v>132</v>
      </c>
      <c r="G22" s="27"/>
    </row>
    <row r="23" spans="1:7" ht="28.35" customHeight="1">
      <c r="A23" s="24">
        <v>10</v>
      </c>
      <c r="B23" s="25" t="s">
        <v>136</v>
      </c>
      <c r="C23" s="25"/>
      <c r="D23" s="26" t="s">
        <v>552</v>
      </c>
      <c r="E23" s="26"/>
      <c r="F23" s="27" t="s">
        <v>124</v>
      </c>
      <c r="G23" s="27"/>
    </row>
    <row r="24" spans="1:7" ht="28.35" customHeight="1">
      <c r="A24" s="28" t="s">
        <v>57</v>
      </c>
      <c r="B24" s="28"/>
      <c r="C24" s="28"/>
      <c r="D24" s="28"/>
      <c r="E24" s="29">
        <v>10</v>
      </c>
      <c r="F24" s="29"/>
      <c r="G24" s="29"/>
    </row>
    <row r="25" spans="1:7" ht="28.35" customHeight="1">
      <c r="A25" s="30" t="s">
        <v>59</v>
      </c>
      <c r="B25" s="30"/>
      <c r="C25" s="30"/>
      <c r="D25" s="30"/>
      <c r="E25" s="29">
        <v>9</v>
      </c>
      <c r="F25" s="29"/>
      <c r="G25" s="29"/>
    </row>
    <row r="26" spans="1:7" ht="28.35" customHeight="1">
      <c r="A26" s="30" t="s">
        <v>58</v>
      </c>
      <c r="B26" s="30"/>
      <c r="C26" s="30"/>
      <c r="D26" s="30"/>
      <c r="E26" s="29">
        <v>1</v>
      </c>
      <c r="F26" s="29"/>
      <c r="G26" s="29"/>
    </row>
    <row r="27" spans="1:7" ht="28.35" customHeight="1">
      <c r="A27" s="30" t="s">
        <v>61</v>
      </c>
      <c r="B27" s="30"/>
      <c r="C27" s="30"/>
      <c r="D27" s="30"/>
      <c r="E27" s="29">
        <v>10</v>
      </c>
      <c r="F27" s="29"/>
      <c r="G27" s="29"/>
    </row>
    <row r="28" spans="1:7" s="3" customFormat="1">
      <c r="A28" s="31"/>
      <c r="B28" s="31"/>
      <c r="C28" s="31"/>
      <c r="D28" s="31"/>
      <c r="E28" s="31"/>
      <c r="F28" s="31"/>
      <c r="G28" s="19"/>
    </row>
    <row r="29" spans="1:7">
      <c r="A29" s="16" t="s">
        <v>95</v>
      </c>
      <c r="B29" s="16"/>
      <c r="C29" s="16"/>
      <c r="D29" s="16"/>
      <c r="E29" s="16"/>
      <c r="F29" s="16"/>
      <c r="G29" s="16"/>
    </row>
    <row r="30" spans="1:7">
      <c r="A30" s="32" t="s">
        <v>109</v>
      </c>
      <c r="B30" s="32"/>
      <c r="C30" s="32"/>
      <c r="D30" s="32"/>
      <c r="E30" s="32"/>
      <c r="F30" s="32"/>
      <c r="G30" s="32"/>
    </row>
    <row r="31" spans="1:7">
      <c r="A31" s="33" t="s">
        <v>137</v>
      </c>
      <c r="B31" s="13"/>
      <c r="C31" s="13"/>
      <c r="D31" s="13"/>
      <c r="E31" s="13"/>
      <c r="F31" s="13"/>
      <c r="G31" s="13"/>
    </row>
    <row r="32" spans="1:7" ht="15.75" customHeight="1">
      <c r="A32" s="34" t="s">
        <v>110</v>
      </c>
      <c r="B32" s="34"/>
      <c r="C32" s="34"/>
      <c r="D32" s="34"/>
      <c r="E32" s="34"/>
      <c r="F32" s="34"/>
      <c r="G32" s="34"/>
    </row>
    <row r="33" spans="1:7" ht="26.25" customHeight="1">
      <c r="A33" s="33" t="s">
        <v>138</v>
      </c>
      <c r="B33" s="13"/>
      <c r="C33" s="13"/>
      <c r="D33" s="13"/>
      <c r="E33" s="13"/>
      <c r="F33" s="13"/>
      <c r="G33" s="13"/>
    </row>
    <row r="34" spans="1:7" ht="30">
      <c r="A34" s="35" t="s">
        <v>6</v>
      </c>
      <c r="B34" s="36" t="s">
        <v>73</v>
      </c>
      <c r="C34" s="36"/>
      <c r="D34" s="35" t="s">
        <v>7</v>
      </c>
      <c r="E34" s="36" t="s">
        <v>8</v>
      </c>
      <c r="F34" s="36"/>
      <c r="G34" s="37" t="s">
        <v>40</v>
      </c>
    </row>
    <row r="35" spans="1:7" ht="67.5" customHeight="1">
      <c r="A35" s="38" t="s">
        <v>9</v>
      </c>
      <c r="B35" s="39" t="s">
        <v>553</v>
      </c>
      <c r="C35" s="39"/>
      <c r="D35" s="40" t="s">
        <v>158</v>
      </c>
      <c r="E35" s="141" t="s">
        <v>431</v>
      </c>
      <c r="F35" s="142"/>
      <c r="G35" s="41" t="s">
        <v>333</v>
      </c>
    </row>
    <row r="36" spans="1:7" ht="67.5" customHeight="1">
      <c r="A36" s="38" t="s">
        <v>10</v>
      </c>
      <c r="B36" s="39" t="s">
        <v>334</v>
      </c>
      <c r="C36" s="39"/>
      <c r="D36" s="40" t="s">
        <v>155</v>
      </c>
      <c r="E36" s="141" t="s">
        <v>156</v>
      </c>
      <c r="F36" s="142"/>
      <c r="G36" s="41" t="s">
        <v>335</v>
      </c>
    </row>
    <row r="37" spans="1:7" ht="74.25" customHeight="1">
      <c r="A37" s="38" t="s">
        <v>11</v>
      </c>
      <c r="B37" s="39" t="s">
        <v>157</v>
      </c>
      <c r="C37" s="39"/>
      <c r="D37" s="40" t="s">
        <v>158</v>
      </c>
      <c r="E37" s="141" t="s">
        <v>355</v>
      </c>
      <c r="F37" s="142"/>
      <c r="G37" s="41" t="s">
        <v>336</v>
      </c>
    </row>
    <row r="38" spans="1:7" ht="57" customHeight="1">
      <c r="A38" s="42" t="s">
        <v>70</v>
      </c>
      <c r="B38" s="43" t="s">
        <v>349</v>
      </c>
      <c r="C38" s="43"/>
      <c r="D38" s="44" t="s">
        <v>139</v>
      </c>
      <c r="E38" s="44" t="s">
        <v>835</v>
      </c>
      <c r="F38" s="44"/>
      <c r="G38" s="41" t="s">
        <v>554</v>
      </c>
    </row>
    <row r="39" spans="1:7" ht="62.25" customHeight="1">
      <c r="A39" s="42"/>
      <c r="B39" s="43"/>
      <c r="C39" s="43"/>
      <c r="D39" s="44"/>
      <c r="E39" s="44"/>
      <c r="F39" s="44"/>
      <c r="G39" s="41" t="s">
        <v>141</v>
      </c>
    </row>
    <row r="40" spans="1:7" ht="68.25" customHeight="1">
      <c r="A40" s="45" t="s">
        <v>71</v>
      </c>
      <c r="B40" s="46" t="s">
        <v>350</v>
      </c>
      <c r="C40" s="46"/>
      <c r="D40" s="47" t="s">
        <v>142</v>
      </c>
      <c r="E40" s="42" t="s">
        <v>356</v>
      </c>
      <c r="F40" s="42"/>
      <c r="G40" s="41" t="s">
        <v>143</v>
      </c>
    </row>
    <row r="41" spans="1:7" ht="60">
      <c r="A41" s="45" t="s">
        <v>144</v>
      </c>
      <c r="B41" s="46" t="s">
        <v>145</v>
      </c>
      <c r="C41" s="46"/>
      <c r="D41" s="47" t="s">
        <v>348</v>
      </c>
      <c r="E41" s="42" t="s">
        <v>410</v>
      </c>
      <c r="F41" s="42"/>
      <c r="G41" s="41" t="s">
        <v>146</v>
      </c>
    </row>
    <row r="42" spans="1:7" ht="60">
      <c r="A42" s="47" t="s">
        <v>147</v>
      </c>
      <c r="B42" s="46" t="s">
        <v>148</v>
      </c>
      <c r="C42" s="46"/>
      <c r="D42" s="47" t="s">
        <v>142</v>
      </c>
      <c r="E42" s="42" t="s">
        <v>357</v>
      </c>
      <c r="F42" s="42"/>
      <c r="G42" s="41" t="s">
        <v>149</v>
      </c>
    </row>
    <row r="43" spans="1:7" ht="76.5" customHeight="1">
      <c r="A43" s="48" t="s">
        <v>159</v>
      </c>
      <c r="B43" s="49" t="s">
        <v>160</v>
      </c>
      <c r="C43" s="49"/>
      <c r="D43" s="48" t="s">
        <v>161</v>
      </c>
      <c r="E43" s="50" t="s">
        <v>162</v>
      </c>
      <c r="F43" s="50"/>
      <c r="G43" s="51" t="s">
        <v>829</v>
      </c>
    </row>
    <row r="44" spans="1:7" ht="78.75" customHeight="1">
      <c r="A44" s="48" t="s">
        <v>163</v>
      </c>
      <c r="B44" s="49" t="s">
        <v>164</v>
      </c>
      <c r="C44" s="49"/>
      <c r="D44" s="48" t="s">
        <v>161</v>
      </c>
      <c r="E44" s="50" t="s">
        <v>411</v>
      </c>
      <c r="F44" s="50"/>
      <c r="G44" s="51" t="s">
        <v>830</v>
      </c>
    </row>
    <row r="45" spans="1:7" ht="60" customHeight="1">
      <c r="A45" s="48" t="s">
        <v>165</v>
      </c>
      <c r="B45" s="49" t="s">
        <v>166</v>
      </c>
      <c r="C45" s="49"/>
      <c r="D45" s="48" t="s">
        <v>161</v>
      </c>
      <c r="E45" s="50" t="s">
        <v>358</v>
      </c>
      <c r="F45" s="50"/>
      <c r="G45" s="51" t="s">
        <v>831</v>
      </c>
    </row>
    <row r="46" spans="1:7" ht="69" customHeight="1">
      <c r="A46" s="48" t="s">
        <v>167</v>
      </c>
      <c r="B46" s="49" t="s">
        <v>351</v>
      </c>
      <c r="C46" s="49"/>
      <c r="D46" s="48" t="s">
        <v>161</v>
      </c>
      <c r="E46" s="50" t="s">
        <v>168</v>
      </c>
      <c r="F46" s="50"/>
      <c r="G46" s="51" t="s">
        <v>832</v>
      </c>
    </row>
    <row r="47" spans="1:7" ht="92.25" customHeight="1">
      <c r="A47" s="48" t="s">
        <v>169</v>
      </c>
      <c r="B47" s="49" t="s">
        <v>352</v>
      </c>
      <c r="C47" s="49"/>
      <c r="D47" s="48" t="s">
        <v>161</v>
      </c>
      <c r="E47" s="50" t="s">
        <v>412</v>
      </c>
      <c r="F47" s="50"/>
      <c r="G47" s="51" t="s">
        <v>833</v>
      </c>
    </row>
    <row r="48" spans="1:7" ht="105.75" customHeight="1">
      <c r="A48" s="48" t="s">
        <v>170</v>
      </c>
      <c r="B48" s="49" t="s">
        <v>353</v>
      </c>
      <c r="C48" s="49"/>
      <c r="D48" s="48" t="s">
        <v>161</v>
      </c>
      <c r="E48" s="50" t="s">
        <v>359</v>
      </c>
      <c r="F48" s="50"/>
      <c r="G48" s="51" t="s">
        <v>834</v>
      </c>
    </row>
    <row r="49" spans="1:7" ht="67.5" customHeight="1">
      <c r="A49" s="48" t="s">
        <v>171</v>
      </c>
      <c r="B49" s="49" t="s">
        <v>354</v>
      </c>
      <c r="C49" s="49"/>
      <c r="D49" s="48" t="s">
        <v>161</v>
      </c>
      <c r="E49" s="50" t="s">
        <v>409</v>
      </c>
      <c r="F49" s="50"/>
      <c r="G49" s="52" t="s">
        <v>828</v>
      </c>
    </row>
    <row r="50" spans="1:7" ht="219" customHeight="1">
      <c r="A50" s="53" t="s">
        <v>408</v>
      </c>
      <c r="B50" s="54" t="s">
        <v>406</v>
      </c>
      <c r="C50" s="54"/>
      <c r="D50" s="53" t="s">
        <v>161</v>
      </c>
      <c r="E50" s="13" t="s">
        <v>407</v>
      </c>
      <c r="F50" s="13"/>
      <c r="G50" s="52" t="s">
        <v>827</v>
      </c>
    </row>
    <row r="51" spans="1:7">
      <c r="A51" s="55" t="s">
        <v>84</v>
      </c>
      <c r="B51" s="55"/>
      <c r="C51" s="55"/>
      <c r="D51" s="55"/>
      <c r="E51" s="55"/>
      <c r="F51" s="55"/>
      <c r="G51" s="55"/>
    </row>
    <row r="52" spans="1:7">
      <c r="A52" s="27"/>
      <c r="B52" s="27"/>
      <c r="C52" s="27"/>
      <c r="D52" s="27"/>
      <c r="E52" s="27"/>
      <c r="F52" s="27"/>
      <c r="G52" s="27"/>
    </row>
    <row r="53" spans="1:7">
      <c r="A53" s="16" t="s">
        <v>96</v>
      </c>
      <c r="B53" s="16"/>
      <c r="C53" s="16"/>
      <c r="D53" s="16"/>
      <c r="E53" s="16"/>
      <c r="F53" s="16"/>
      <c r="G53" s="16"/>
    </row>
    <row r="54" spans="1:7" s="3" customFormat="1">
      <c r="A54" s="32" t="s">
        <v>244</v>
      </c>
      <c r="B54" s="32"/>
      <c r="C54" s="32"/>
      <c r="D54" s="32"/>
      <c r="E54" s="32"/>
      <c r="F54" s="32"/>
      <c r="G54" s="32"/>
    </row>
    <row r="55" spans="1:7">
      <c r="A55" s="56" t="s">
        <v>12</v>
      </c>
      <c r="B55" s="57" t="s">
        <v>60</v>
      </c>
      <c r="C55" s="57"/>
      <c r="D55" s="57"/>
      <c r="E55" s="57" t="s">
        <v>75</v>
      </c>
      <c r="F55" s="57"/>
      <c r="G55" s="57"/>
    </row>
    <row r="56" spans="1:7">
      <c r="A56" s="58" t="s">
        <v>14</v>
      </c>
      <c r="B56" s="59">
        <v>1</v>
      </c>
      <c r="C56" s="46"/>
      <c r="D56" s="46"/>
      <c r="E56" s="60" t="s">
        <v>448</v>
      </c>
      <c r="F56" s="60"/>
      <c r="G56" s="60"/>
    </row>
    <row r="57" spans="1:7">
      <c r="A57" s="58" t="s">
        <v>15</v>
      </c>
      <c r="B57" s="59">
        <v>1</v>
      </c>
      <c r="C57" s="46"/>
      <c r="D57" s="46"/>
      <c r="E57" s="60"/>
      <c r="F57" s="60"/>
      <c r="G57" s="60"/>
    </row>
    <row r="58" spans="1:7">
      <c r="A58" s="58" t="s">
        <v>16</v>
      </c>
      <c r="B58" s="59">
        <v>1</v>
      </c>
      <c r="C58" s="46"/>
      <c r="D58" s="46"/>
      <c r="E58" s="60"/>
      <c r="F58" s="60"/>
      <c r="G58" s="60"/>
    </row>
    <row r="59" spans="1:7">
      <c r="A59" s="58" t="s">
        <v>17</v>
      </c>
      <c r="B59" s="59">
        <v>1</v>
      </c>
      <c r="C59" s="46"/>
      <c r="D59" s="46"/>
      <c r="E59" s="60"/>
      <c r="F59" s="60"/>
      <c r="G59" s="60"/>
    </row>
    <row r="60" spans="1:7">
      <c r="A60" s="58" t="s">
        <v>20</v>
      </c>
      <c r="B60" s="59">
        <v>1</v>
      </c>
      <c r="C60" s="46"/>
      <c r="D60" s="46"/>
      <c r="E60" s="60"/>
      <c r="F60" s="60"/>
      <c r="G60" s="60"/>
    </row>
    <row r="61" spans="1:7">
      <c r="A61" s="58" t="s">
        <v>21</v>
      </c>
      <c r="B61" s="59">
        <v>1</v>
      </c>
      <c r="C61" s="46"/>
      <c r="D61" s="46"/>
      <c r="E61" s="60"/>
      <c r="F61" s="60"/>
      <c r="G61" s="60"/>
    </row>
    <row r="62" spans="1:7">
      <c r="A62" s="58" t="s">
        <v>63</v>
      </c>
      <c r="B62" s="59">
        <v>1</v>
      </c>
      <c r="C62" s="46"/>
      <c r="D62" s="46"/>
      <c r="E62" s="60"/>
      <c r="F62" s="60"/>
      <c r="G62" s="60"/>
    </row>
    <row r="63" spans="1:7" ht="15" customHeight="1">
      <c r="A63" s="58" t="s">
        <v>64</v>
      </c>
      <c r="B63" s="59">
        <v>1</v>
      </c>
      <c r="C63" s="46"/>
      <c r="D63" s="46"/>
      <c r="E63" s="60"/>
      <c r="F63" s="60"/>
      <c r="G63" s="60"/>
    </row>
    <row r="64" spans="1:7">
      <c r="A64" s="58" t="s">
        <v>65</v>
      </c>
      <c r="B64" s="59">
        <v>1</v>
      </c>
      <c r="C64" s="46"/>
      <c r="D64" s="46"/>
      <c r="E64" s="60"/>
      <c r="F64" s="60"/>
      <c r="G64" s="60"/>
    </row>
    <row r="65" spans="1:7">
      <c r="A65" s="58" t="s">
        <v>66</v>
      </c>
      <c r="B65" s="59">
        <v>1</v>
      </c>
      <c r="C65" s="46"/>
      <c r="D65" s="46"/>
      <c r="E65" s="60"/>
      <c r="F65" s="60"/>
      <c r="G65" s="60"/>
    </row>
    <row r="66" spans="1:7">
      <c r="A66" s="58" t="s">
        <v>67</v>
      </c>
      <c r="B66" s="59">
        <v>1</v>
      </c>
      <c r="C66" s="46"/>
      <c r="D66" s="46"/>
      <c r="E66" s="60"/>
      <c r="F66" s="60"/>
      <c r="G66" s="60"/>
    </row>
    <row r="67" spans="1:7">
      <c r="A67" s="58" t="s">
        <v>68</v>
      </c>
      <c r="B67" s="46" t="s">
        <v>152</v>
      </c>
      <c r="C67" s="46"/>
      <c r="D67" s="46"/>
      <c r="E67" s="46"/>
      <c r="F67" s="46"/>
      <c r="G67" s="46"/>
    </row>
    <row r="68" spans="1:7">
      <c r="A68" s="61" t="s">
        <v>83</v>
      </c>
      <c r="B68" s="62"/>
      <c r="C68" s="62"/>
      <c r="D68" s="62"/>
      <c r="E68" s="62"/>
      <c r="F68" s="62"/>
      <c r="G68" s="62"/>
    </row>
    <row r="69" spans="1:7" ht="9" customHeight="1">
      <c r="A69" s="27"/>
      <c r="B69" s="27"/>
      <c r="C69" s="27"/>
      <c r="D69" s="27"/>
      <c r="E69" s="27"/>
      <c r="F69" s="27"/>
      <c r="G69" s="27"/>
    </row>
    <row r="70" spans="1:7">
      <c r="A70" s="32" t="s">
        <v>245</v>
      </c>
      <c r="B70" s="32"/>
      <c r="C70" s="32"/>
      <c r="D70" s="32"/>
      <c r="E70" s="32"/>
      <c r="F70" s="32"/>
      <c r="G70" s="32"/>
    </row>
    <row r="71" spans="1:7">
      <c r="A71" s="56" t="s">
        <v>12</v>
      </c>
      <c r="B71" s="57" t="s">
        <v>13</v>
      </c>
      <c r="C71" s="57"/>
      <c r="D71" s="57"/>
      <c r="E71" s="63" t="s">
        <v>74</v>
      </c>
      <c r="F71" s="63"/>
      <c r="G71" s="63"/>
    </row>
    <row r="72" spans="1:7">
      <c r="A72" s="58" t="s">
        <v>14</v>
      </c>
      <c r="B72" s="59">
        <v>1</v>
      </c>
      <c r="C72" s="46"/>
      <c r="D72" s="46"/>
      <c r="E72" s="60" t="s">
        <v>153</v>
      </c>
      <c r="F72" s="60"/>
      <c r="G72" s="60"/>
    </row>
    <row r="73" spans="1:7">
      <c r="A73" s="58" t="s">
        <v>15</v>
      </c>
      <c r="B73" s="59">
        <v>1</v>
      </c>
      <c r="C73" s="46"/>
      <c r="D73" s="46"/>
      <c r="E73" s="60"/>
      <c r="F73" s="60"/>
      <c r="G73" s="60"/>
    </row>
    <row r="74" spans="1:7">
      <c r="A74" s="58" t="s">
        <v>16</v>
      </c>
      <c r="B74" s="59">
        <v>1</v>
      </c>
      <c r="C74" s="46"/>
      <c r="D74" s="46"/>
      <c r="E74" s="60"/>
      <c r="F74" s="60"/>
      <c r="G74" s="60"/>
    </row>
    <row r="75" spans="1:7">
      <c r="A75" s="58" t="s">
        <v>17</v>
      </c>
      <c r="B75" s="59">
        <v>1</v>
      </c>
      <c r="C75" s="46"/>
      <c r="D75" s="46"/>
      <c r="E75" s="60"/>
      <c r="F75" s="60"/>
      <c r="G75" s="60"/>
    </row>
    <row r="76" spans="1:7">
      <c r="A76" s="58" t="s">
        <v>20</v>
      </c>
      <c r="B76" s="59">
        <v>1</v>
      </c>
      <c r="C76" s="46"/>
      <c r="D76" s="46"/>
      <c r="E76" s="60"/>
      <c r="F76" s="60"/>
      <c r="G76" s="60"/>
    </row>
    <row r="77" spans="1:7">
      <c r="A77" s="58" t="s">
        <v>21</v>
      </c>
      <c r="B77" s="59">
        <v>1</v>
      </c>
      <c r="C77" s="46"/>
      <c r="D77" s="46"/>
      <c r="E77" s="60"/>
      <c r="F77" s="60"/>
      <c r="G77" s="60"/>
    </row>
    <row r="78" spans="1:7" ht="15" customHeight="1">
      <c r="A78" s="58" t="s">
        <v>63</v>
      </c>
      <c r="B78" s="59">
        <v>1</v>
      </c>
      <c r="C78" s="46"/>
      <c r="D78" s="46"/>
      <c r="E78" s="60"/>
      <c r="F78" s="60"/>
      <c r="G78" s="60"/>
    </row>
    <row r="79" spans="1:7">
      <c r="A79" s="58" t="s">
        <v>64</v>
      </c>
      <c r="B79" s="59">
        <v>1</v>
      </c>
      <c r="C79" s="46"/>
      <c r="D79" s="46"/>
      <c r="E79" s="60"/>
      <c r="F79" s="60"/>
      <c r="G79" s="60"/>
    </row>
    <row r="80" spans="1:7">
      <c r="A80" s="58" t="s">
        <v>69</v>
      </c>
      <c r="B80" s="59">
        <v>1</v>
      </c>
      <c r="C80" s="46"/>
      <c r="D80" s="46"/>
      <c r="E80" s="60"/>
      <c r="F80" s="60"/>
      <c r="G80" s="60"/>
    </row>
    <row r="81" spans="1:7">
      <c r="A81" s="58" t="s">
        <v>66</v>
      </c>
      <c r="B81" s="59">
        <v>1</v>
      </c>
      <c r="C81" s="46"/>
      <c r="D81" s="46"/>
      <c r="E81" s="60"/>
      <c r="F81" s="60"/>
      <c r="G81" s="60"/>
    </row>
    <row r="82" spans="1:7">
      <c r="A82" s="58" t="s">
        <v>67</v>
      </c>
      <c r="B82" s="59">
        <v>1</v>
      </c>
      <c r="C82" s="46"/>
      <c r="D82" s="46"/>
      <c r="E82" s="60"/>
      <c r="F82" s="60"/>
      <c r="G82" s="60"/>
    </row>
    <row r="83" spans="1:7">
      <c r="A83" s="58" t="s">
        <v>68</v>
      </c>
      <c r="B83" s="46" t="s">
        <v>360</v>
      </c>
      <c r="C83" s="46"/>
      <c r="D83" s="46"/>
      <c r="E83" s="46"/>
      <c r="F83" s="46"/>
      <c r="G83" s="46"/>
    </row>
    <row r="84" spans="1:7">
      <c r="A84" s="61" t="s">
        <v>83</v>
      </c>
      <c r="B84" s="62"/>
      <c r="C84" s="62"/>
      <c r="D84" s="62"/>
      <c r="E84" s="62"/>
      <c r="F84" s="62"/>
      <c r="G84" s="62"/>
    </row>
    <row r="85" spans="1:7" ht="8.25" customHeight="1">
      <c r="A85" s="14"/>
      <c r="B85" s="14"/>
      <c r="C85" s="14"/>
      <c r="D85" s="14"/>
      <c r="E85" s="14"/>
      <c r="F85" s="14"/>
      <c r="G85" s="14"/>
    </row>
    <row r="86" spans="1:7" s="3" customFormat="1">
      <c r="A86" s="32" t="s">
        <v>97</v>
      </c>
      <c r="B86" s="32"/>
      <c r="C86" s="32"/>
      <c r="D86" s="32"/>
      <c r="E86" s="32"/>
      <c r="F86" s="32"/>
      <c r="G86" s="32"/>
    </row>
    <row r="87" spans="1:7">
      <c r="A87" s="64" t="s">
        <v>12</v>
      </c>
      <c r="B87" s="65" t="s">
        <v>18</v>
      </c>
      <c r="C87" s="65" t="s">
        <v>119</v>
      </c>
      <c r="D87" s="65" t="s">
        <v>19</v>
      </c>
      <c r="E87" s="63" t="s">
        <v>116</v>
      </c>
      <c r="F87" s="63"/>
      <c r="G87" s="65" t="s">
        <v>76</v>
      </c>
    </row>
    <row r="88" spans="1:7" ht="15" customHeight="1">
      <c r="A88" s="66" t="s">
        <v>14</v>
      </c>
      <c r="B88" s="19">
        <v>4</v>
      </c>
      <c r="C88" s="19">
        <v>4</v>
      </c>
      <c r="D88" s="31">
        <v>0</v>
      </c>
      <c r="E88" s="27">
        <v>0</v>
      </c>
      <c r="F88" s="27"/>
      <c r="G88" s="42" t="s">
        <v>661</v>
      </c>
    </row>
    <row r="89" spans="1:7" ht="15" customHeight="1">
      <c r="A89" s="66" t="s">
        <v>15</v>
      </c>
      <c r="B89" s="19">
        <v>1</v>
      </c>
      <c r="C89" s="19">
        <v>0</v>
      </c>
      <c r="D89" s="31">
        <v>1</v>
      </c>
      <c r="E89" s="27">
        <v>0</v>
      </c>
      <c r="F89" s="27"/>
      <c r="G89" s="42"/>
    </row>
    <row r="90" spans="1:7" s="3" customFormat="1" ht="15" customHeight="1">
      <c r="A90" s="66" t="s">
        <v>16</v>
      </c>
      <c r="B90" s="45">
        <v>6</v>
      </c>
      <c r="C90" s="19">
        <v>1</v>
      </c>
      <c r="D90" s="31">
        <v>5</v>
      </c>
      <c r="E90" s="27">
        <v>0</v>
      </c>
      <c r="F90" s="27"/>
      <c r="G90" s="42"/>
    </row>
    <row r="91" spans="1:7">
      <c r="A91" s="66" t="s">
        <v>17</v>
      </c>
      <c r="B91" s="19">
        <v>3</v>
      </c>
      <c r="C91" s="19">
        <v>1</v>
      </c>
      <c r="D91" s="31">
        <v>2</v>
      </c>
      <c r="E91" s="27">
        <v>0</v>
      </c>
      <c r="F91" s="27"/>
      <c r="G91" s="42"/>
    </row>
    <row r="92" spans="1:7">
      <c r="A92" s="66" t="s">
        <v>20</v>
      </c>
      <c r="B92" s="19">
        <v>13</v>
      </c>
      <c r="C92" s="19">
        <v>4</v>
      </c>
      <c r="D92" s="31">
        <v>9</v>
      </c>
      <c r="E92" s="27">
        <v>0</v>
      </c>
      <c r="F92" s="27"/>
      <c r="G92" s="42"/>
    </row>
    <row r="93" spans="1:7">
      <c r="A93" s="66" t="s">
        <v>21</v>
      </c>
      <c r="B93" s="19">
        <v>16</v>
      </c>
      <c r="C93" s="19">
        <v>6</v>
      </c>
      <c r="D93" s="31">
        <v>10</v>
      </c>
      <c r="E93" s="27">
        <v>0</v>
      </c>
      <c r="F93" s="27"/>
      <c r="G93" s="42"/>
    </row>
    <row r="94" spans="1:7">
      <c r="A94" s="66" t="s">
        <v>63</v>
      </c>
      <c r="B94" s="19">
        <v>13</v>
      </c>
      <c r="C94" s="19">
        <v>9</v>
      </c>
      <c r="D94" s="31">
        <v>4</v>
      </c>
      <c r="E94" s="27">
        <v>0</v>
      </c>
      <c r="F94" s="27"/>
      <c r="G94" s="42"/>
    </row>
    <row r="95" spans="1:7">
      <c r="A95" s="66" t="s">
        <v>64</v>
      </c>
      <c r="B95" s="19">
        <v>4</v>
      </c>
      <c r="C95" s="19">
        <v>0</v>
      </c>
      <c r="D95" s="31">
        <v>4</v>
      </c>
      <c r="E95" s="27">
        <v>0</v>
      </c>
      <c r="F95" s="27"/>
      <c r="G95" s="42"/>
    </row>
    <row r="96" spans="1:7">
      <c r="A96" s="66" t="s">
        <v>69</v>
      </c>
      <c r="B96" s="19">
        <v>8</v>
      </c>
      <c r="C96" s="19">
        <v>3</v>
      </c>
      <c r="D96" s="31">
        <v>5</v>
      </c>
      <c r="E96" s="27">
        <v>0</v>
      </c>
      <c r="F96" s="27"/>
      <c r="G96" s="42"/>
    </row>
    <row r="97" spans="1:7">
      <c r="A97" s="66" t="s">
        <v>66</v>
      </c>
      <c r="B97" s="19">
        <v>7</v>
      </c>
      <c r="C97" s="19">
        <v>5</v>
      </c>
      <c r="D97" s="31">
        <v>2</v>
      </c>
      <c r="E97" s="27">
        <v>0</v>
      </c>
      <c r="F97" s="27"/>
      <c r="G97" s="42"/>
    </row>
    <row r="98" spans="1:7">
      <c r="A98" s="66" t="s">
        <v>67</v>
      </c>
      <c r="B98" s="19">
        <v>5</v>
      </c>
      <c r="C98" s="19">
        <v>3</v>
      </c>
      <c r="D98" s="31">
        <v>2</v>
      </c>
      <c r="E98" s="27">
        <v>0</v>
      </c>
      <c r="F98" s="27"/>
      <c r="G98" s="42"/>
    </row>
    <row r="99" spans="1:7">
      <c r="A99" s="66" t="s">
        <v>68</v>
      </c>
      <c r="B99" s="19">
        <v>3</v>
      </c>
      <c r="C99" s="19">
        <v>2</v>
      </c>
      <c r="D99" s="31">
        <v>1</v>
      </c>
      <c r="E99" s="27">
        <v>0</v>
      </c>
      <c r="F99" s="27"/>
      <c r="G99" s="42"/>
    </row>
    <row r="100" spans="1:7">
      <c r="A100" s="67" t="s">
        <v>662</v>
      </c>
      <c r="B100" s="62"/>
      <c r="C100" s="62"/>
      <c r="D100" s="62"/>
      <c r="E100" s="62"/>
      <c r="F100" s="62"/>
      <c r="G100" s="62"/>
    </row>
    <row r="101" spans="1:7">
      <c r="A101" s="27"/>
      <c r="B101" s="27"/>
      <c r="C101" s="27"/>
      <c r="D101" s="27"/>
      <c r="E101" s="27"/>
      <c r="F101" s="27"/>
      <c r="G101" s="27"/>
    </row>
    <row r="102" spans="1:7">
      <c r="A102" s="32" t="s">
        <v>104</v>
      </c>
      <c r="B102" s="32"/>
      <c r="C102" s="32"/>
      <c r="D102" s="32"/>
      <c r="E102" s="32"/>
      <c r="F102" s="32"/>
      <c r="G102" s="32"/>
    </row>
    <row r="103" spans="1:7" ht="27.75" customHeight="1">
      <c r="A103" s="64" t="s">
        <v>23</v>
      </c>
      <c r="B103" s="64" t="s">
        <v>24</v>
      </c>
      <c r="C103" s="64" t="s">
        <v>25</v>
      </c>
      <c r="D103" s="64" t="s">
        <v>26</v>
      </c>
      <c r="E103" s="64" t="s">
        <v>27</v>
      </c>
      <c r="F103" s="64" t="s">
        <v>28</v>
      </c>
      <c r="G103" s="56" t="s">
        <v>29</v>
      </c>
    </row>
    <row r="104" spans="1:7" ht="183.75" customHeight="1">
      <c r="A104" s="39" t="s">
        <v>413</v>
      </c>
      <c r="B104" s="68" t="s">
        <v>666</v>
      </c>
      <c r="C104" s="69">
        <v>40</v>
      </c>
      <c r="D104" s="38" t="s">
        <v>435</v>
      </c>
      <c r="E104" s="70">
        <v>0.5</v>
      </c>
      <c r="F104" s="38" t="s">
        <v>555</v>
      </c>
      <c r="G104" s="41" t="s">
        <v>668</v>
      </c>
    </row>
    <row r="105" spans="1:7" ht="223.5" customHeight="1">
      <c r="A105" s="39"/>
      <c r="B105" s="68"/>
      <c r="C105" s="71">
        <v>56</v>
      </c>
      <c r="D105" s="38" t="s">
        <v>433</v>
      </c>
      <c r="E105" s="70">
        <v>0.56999999999999995</v>
      </c>
      <c r="F105" s="38" t="s">
        <v>556</v>
      </c>
      <c r="G105" s="41" t="s">
        <v>668</v>
      </c>
    </row>
    <row r="106" spans="1:7" ht="233.25" customHeight="1">
      <c r="A106" s="69" t="s">
        <v>337</v>
      </c>
      <c r="B106" s="40" t="s">
        <v>355</v>
      </c>
      <c r="C106" s="69">
        <v>3</v>
      </c>
      <c r="D106" s="38" t="s">
        <v>434</v>
      </c>
      <c r="E106" s="143">
        <v>0.67</v>
      </c>
      <c r="F106" s="38" t="s">
        <v>432</v>
      </c>
      <c r="G106" s="41" t="s">
        <v>668</v>
      </c>
    </row>
    <row r="107" spans="1:7" ht="115.5" customHeight="1">
      <c r="A107" s="46" t="s">
        <v>414</v>
      </c>
      <c r="B107" s="45" t="s">
        <v>437</v>
      </c>
      <c r="C107" s="58">
        <v>5</v>
      </c>
      <c r="D107" s="19" t="s">
        <v>362</v>
      </c>
      <c r="E107" s="72">
        <v>0.60000000000000009</v>
      </c>
      <c r="F107" s="45" t="s">
        <v>568</v>
      </c>
      <c r="G107" s="41" t="s">
        <v>569</v>
      </c>
    </row>
    <row r="108" spans="1:7" ht="79.5" customHeight="1">
      <c r="A108" s="46"/>
      <c r="B108" s="45" t="s">
        <v>436</v>
      </c>
      <c r="C108" s="58">
        <v>5</v>
      </c>
      <c r="D108" s="19" t="s">
        <v>362</v>
      </c>
      <c r="E108" s="72">
        <v>1</v>
      </c>
      <c r="F108" s="45" t="s">
        <v>557</v>
      </c>
      <c r="G108" s="41" t="s">
        <v>558</v>
      </c>
    </row>
    <row r="109" spans="1:7" ht="114" customHeight="1">
      <c r="A109" s="46"/>
      <c r="B109" s="45" t="s">
        <v>440</v>
      </c>
      <c r="C109" s="58">
        <v>5</v>
      </c>
      <c r="D109" s="19" t="s">
        <v>362</v>
      </c>
      <c r="E109" s="72">
        <v>0.8</v>
      </c>
      <c r="F109" s="45" t="s">
        <v>559</v>
      </c>
      <c r="G109" s="41" t="s">
        <v>560</v>
      </c>
    </row>
    <row r="110" spans="1:7" ht="114.75" customHeight="1">
      <c r="A110" s="46"/>
      <c r="B110" s="45" t="s">
        <v>439</v>
      </c>
      <c r="C110" s="73">
        <v>1</v>
      </c>
      <c r="D110" s="19" t="s">
        <v>362</v>
      </c>
      <c r="E110" s="72">
        <v>1</v>
      </c>
      <c r="F110" s="45" t="s">
        <v>562</v>
      </c>
      <c r="G110" s="41" t="s">
        <v>561</v>
      </c>
    </row>
    <row r="111" spans="1:7" ht="121.5" customHeight="1">
      <c r="A111" s="46"/>
      <c r="B111" s="45" t="s">
        <v>438</v>
      </c>
      <c r="C111" s="73">
        <v>5</v>
      </c>
      <c r="D111" s="19" t="s">
        <v>362</v>
      </c>
      <c r="E111" s="72">
        <v>0</v>
      </c>
      <c r="F111" s="45" t="s">
        <v>562</v>
      </c>
      <c r="G111" s="45" t="s">
        <v>669</v>
      </c>
    </row>
    <row r="112" spans="1:7" ht="149.25" customHeight="1">
      <c r="A112" s="46"/>
      <c r="B112" s="45" t="s">
        <v>441</v>
      </c>
      <c r="C112" s="73">
        <v>3</v>
      </c>
      <c r="D112" s="19" t="s">
        <v>362</v>
      </c>
      <c r="E112" s="72">
        <v>1</v>
      </c>
      <c r="F112" s="45" t="s">
        <v>557</v>
      </c>
      <c r="G112" s="41" t="s">
        <v>563</v>
      </c>
    </row>
    <row r="113" spans="1:7" ht="249" customHeight="1">
      <c r="A113" s="58" t="s">
        <v>361</v>
      </c>
      <c r="B113" s="45" t="s">
        <v>423</v>
      </c>
      <c r="C113" s="73">
        <v>3</v>
      </c>
      <c r="D113" s="19" t="s">
        <v>362</v>
      </c>
      <c r="E113" s="72">
        <v>1</v>
      </c>
      <c r="F113" s="144" t="s">
        <v>442</v>
      </c>
      <c r="G113" s="41" t="s">
        <v>564</v>
      </c>
    </row>
    <row r="114" spans="1:7" s="4" customFormat="1" ht="189.75" customHeight="1">
      <c r="A114" s="148" t="s">
        <v>145</v>
      </c>
      <c r="B114" s="149" t="s">
        <v>420</v>
      </c>
      <c r="C114" s="150">
        <v>1</v>
      </c>
      <c r="D114" s="151" t="s">
        <v>362</v>
      </c>
      <c r="E114" s="152">
        <v>1</v>
      </c>
      <c r="F114" s="149" t="s">
        <v>443</v>
      </c>
      <c r="G114" s="153" t="s">
        <v>444</v>
      </c>
    </row>
    <row r="115" spans="1:7" s="4" customFormat="1" ht="237" customHeight="1">
      <c r="A115" s="58" t="s">
        <v>148</v>
      </c>
      <c r="B115" s="45" t="s">
        <v>150</v>
      </c>
      <c r="C115" s="73">
        <v>16</v>
      </c>
      <c r="D115" s="45" t="s">
        <v>363</v>
      </c>
      <c r="E115" s="74">
        <v>0.8125</v>
      </c>
      <c r="F115" s="45" t="s">
        <v>565</v>
      </c>
      <c r="G115" s="41" t="s">
        <v>566</v>
      </c>
    </row>
    <row r="116" spans="1:7" s="4" customFormat="1" ht="74.25" customHeight="1">
      <c r="A116" s="46" t="s">
        <v>160</v>
      </c>
      <c r="B116" s="45" t="s">
        <v>364</v>
      </c>
      <c r="C116" s="45" t="s">
        <v>365</v>
      </c>
      <c r="D116" s="19" t="s">
        <v>338</v>
      </c>
      <c r="E116" s="154">
        <v>0.33</v>
      </c>
      <c r="F116" s="50" t="s">
        <v>450</v>
      </c>
      <c r="G116" s="60" t="s">
        <v>806</v>
      </c>
    </row>
    <row r="117" spans="1:7" s="4" customFormat="1" ht="87" customHeight="1">
      <c r="A117" s="46"/>
      <c r="B117" s="45" t="s">
        <v>367</v>
      </c>
      <c r="C117" s="45" t="s">
        <v>366</v>
      </c>
      <c r="D117" s="19" t="s">
        <v>339</v>
      </c>
      <c r="E117" s="155"/>
      <c r="F117" s="50"/>
      <c r="G117" s="75"/>
    </row>
    <row r="118" spans="1:7" ht="74.25" customHeight="1">
      <c r="A118" s="46"/>
      <c r="B118" s="45" t="s">
        <v>368</v>
      </c>
      <c r="C118" s="45" t="s">
        <v>369</v>
      </c>
      <c r="D118" s="19" t="s">
        <v>339</v>
      </c>
      <c r="E118" s="156"/>
      <c r="F118" s="50"/>
      <c r="G118" s="75"/>
    </row>
    <row r="119" spans="1:7" ht="93.75" customHeight="1">
      <c r="A119" s="46" t="s">
        <v>372</v>
      </c>
      <c r="B119" s="76" t="s">
        <v>370</v>
      </c>
      <c r="C119" s="45" t="s">
        <v>371</v>
      </c>
      <c r="D119" s="19" t="s">
        <v>339</v>
      </c>
      <c r="E119" s="154">
        <v>0.52</v>
      </c>
      <c r="F119" s="50" t="s">
        <v>801</v>
      </c>
      <c r="G119" s="60" t="s">
        <v>807</v>
      </c>
    </row>
    <row r="120" spans="1:7" ht="105" customHeight="1">
      <c r="A120" s="46"/>
      <c r="B120" s="76" t="s">
        <v>415</v>
      </c>
      <c r="C120" s="45" t="s">
        <v>550</v>
      </c>
      <c r="D120" s="19" t="s">
        <v>339</v>
      </c>
      <c r="E120" s="155"/>
      <c r="F120" s="50"/>
      <c r="G120" s="75"/>
    </row>
    <row r="121" spans="1:7" ht="91.5" customHeight="1">
      <c r="A121" s="46"/>
      <c r="B121" s="76" t="s">
        <v>340</v>
      </c>
      <c r="C121" s="45" t="s">
        <v>341</v>
      </c>
      <c r="D121" s="19" t="s">
        <v>338</v>
      </c>
      <c r="E121" s="155"/>
      <c r="F121" s="50"/>
      <c r="G121" s="75"/>
    </row>
    <row r="122" spans="1:7" ht="114" customHeight="1">
      <c r="A122" s="46"/>
      <c r="B122" s="76" t="s">
        <v>416</v>
      </c>
      <c r="C122" s="45" t="s">
        <v>425</v>
      </c>
      <c r="D122" s="19" t="s">
        <v>338</v>
      </c>
      <c r="E122" s="155"/>
      <c r="F122" s="50"/>
      <c r="G122" s="75"/>
    </row>
    <row r="123" spans="1:7" ht="75.75" customHeight="1">
      <c r="A123" s="46"/>
      <c r="B123" s="76" t="s">
        <v>373</v>
      </c>
      <c r="C123" s="45" t="s">
        <v>342</v>
      </c>
      <c r="D123" s="19" t="s">
        <v>338</v>
      </c>
      <c r="E123" s="156"/>
      <c r="F123" s="50"/>
      <c r="G123" s="75"/>
    </row>
    <row r="124" spans="1:7" ht="134.25" customHeight="1">
      <c r="A124" s="46" t="s">
        <v>374</v>
      </c>
      <c r="B124" s="76" t="s">
        <v>375</v>
      </c>
      <c r="C124" s="45" t="s">
        <v>426</v>
      </c>
      <c r="D124" s="19" t="s">
        <v>338</v>
      </c>
      <c r="E124" s="154">
        <v>0.73</v>
      </c>
      <c r="F124" s="50" t="s">
        <v>802</v>
      </c>
      <c r="G124" s="60" t="s">
        <v>808</v>
      </c>
    </row>
    <row r="125" spans="1:7" ht="141.75" customHeight="1">
      <c r="A125" s="46"/>
      <c r="B125" s="76" t="s">
        <v>417</v>
      </c>
      <c r="C125" s="45" t="s">
        <v>418</v>
      </c>
      <c r="D125" s="19" t="s">
        <v>338</v>
      </c>
      <c r="E125" s="155"/>
      <c r="F125" s="50"/>
      <c r="G125" s="77"/>
    </row>
    <row r="126" spans="1:7" ht="104.25" customHeight="1">
      <c r="A126" s="46"/>
      <c r="B126" s="76" t="s">
        <v>376</v>
      </c>
      <c r="C126" s="45" t="s">
        <v>377</v>
      </c>
      <c r="D126" s="19" t="s">
        <v>338</v>
      </c>
      <c r="E126" s="156"/>
      <c r="F126" s="50"/>
      <c r="G126" s="77"/>
    </row>
    <row r="127" spans="1:7" ht="103.5" customHeight="1">
      <c r="A127" s="49" t="s">
        <v>381</v>
      </c>
      <c r="B127" s="76" t="s">
        <v>378</v>
      </c>
      <c r="C127" s="45" t="s">
        <v>424</v>
      </c>
      <c r="D127" s="19" t="s">
        <v>338</v>
      </c>
      <c r="E127" s="154">
        <v>1</v>
      </c>
      <c r="F127" s="42" t="s">
        <v>803</v>
      </c>
      <c r="G127" s="60" t="s">
        <v>809</v>
      </c>
    </row>
    <row r="128" spans="1:7" ht="92.25" customHeight="1">
      <c r="A128" s="49"/>
      <c r="B128" s="76" t="s">
        <v>379</v>
      </c>
      <c r="C128" s="45" t="s">
        <v>380</v>
      </c>
      <c r="D128" s="19" t="s">
        <v>338</v>
      </c>
      <c r="E128" s="155"/>
      <c r="F128" s="42"/>
      <c r="G128" s="60"/>
    </row>
    <row r="129" spans="1:7" ht="128.25" customHeight="1">
      <c r="A129" s="49"/>
      <c r="B129" s="78" t="s">
        <v>449</v>
      </c>
      <c r="C129" s="78" t="s">
        <v>419</v>
      </c>
      <c r="D129" s="79" t="s">
        <v>339</v>
      </c>
      <c r="E129" s="156"/>
      <c r="F129" s="42"/>
      <c r="G129" s="60"/>
    </row>
    <row r="130" spans="1:7" ht="45">
      <c r="A130" s="46" t="s">
        <v>427</v>
      </c>
      <c r="B130" s="76" t="s">
        <v>382</v>
      </c>
      <c r="C130" s="45" t="s">
        <v>175</v>
      </c>
      <c r="D130" s="45" t="s">
        <v>386</v>
      </c>
      <c r="E130" s="154">
        <v>1</v>
      </c>
      <c r="F130" s="42" t="s">
        <v>804</v>
      </c>
      <c r="G130" s="60" t="s">
        <v>810</v>
      </c>
    </row>
    <row r="131" spans="1:7" ht="75">
      <c r="A131" s="46"/>
      <c r="B131" s="76" t="s">
        <v>383</v>
      </c>
      <c r="C131" s="45" t="s">
        <v>176</v>
      </c>
      <c r="D131" s="45" t="s">
        <v>386</v>
      </c>
      <c r="E131" s="155"/>
      <c r="F131" s="42"/>
      <c r="G131" s="60"/>
    </row>
    <row r="132" spans="1:7" ht="75">
      <c r="A132" s="46"/>
      <c r="B132" s="76" t="s">
        <v>384</v>
      </c>
      <c r="C132" s="45" t="s">
        <v>385</v>
      </c>
      <c r="D132" s="45" t="s">
        <v>386</v>
      </c>
      <c r="E132" s="156"/>
      <c r="F132" s="42"/>
      <c r="G132" s="60"/>
    </row>
    <row r="133" spans="1:7" ht="75">
      <c r="A133" s="46" t="s">
        <v>387</v>
      </c>
      <c r="B133" s="76" t="s">
        <v>389</v>
      </c>
      <c r="C133" s="45" t="s">
        <v>390</v>
      </c>
      <c r="D133" s="45" t="s">
        <v>386</v>
      </c>
      <c r="E133" s="154">
        <v>1</v>
      </c>
      <c r="F133" s="42" t="s">
        <v>805</v>
      </c>
      <c r="G133" s="60" t="s">
        <v>811</v>
      </c>
    </row>
    <row r="134" spans="1:7" ht="90">
      <c r="A134" s="46"/>
      <c r="B134" s="76" t="s">
        <v>177</v>
      </c>
      <c r="C134" s="45" t="s">
        <v>391</v>
      </c>
      <c r="D134" s="45" t="s">
        <v>386</v>
      </c>
      <c r="E134" s="155"/>
      <c r="F134" s="42"/>
      <c r="G134" s="60"/>
    </row>
    <row r="135" spans="1:7" ht="86.25" customHeight="1">
      <c r="A135" s="46"/>
      <c r="B135" s="76" t="s">
        <v>388</v>
      </c>
      <c r="C135" s="45" t="s">
        <v>392</v>
      </c>
      <c r="D135" s="45" t="s">
        <v>386</v>
      </c>
      <c r="E135" s="156"/>
      <c r="F135" s="42"/>
      <c r="G135" s="60"/>
    </row>
    <row r="136" spans="1:7" ht="57" customHeight="1">
      <c r="A136" s="46" t="s">
        <v>395</v>
      </c>
      <c r="B136" s="76" t="s">
        <v>396</v>
      </c>
      <c r="C136" s="45" t="s">
        <v>178</v>
      </c>
      <c r="D136" s="45" t="s">
        <v>343</v>
      </c>
      <c r="E136" s="158">
        <v>0.5</v>
      </c>
      <c r="F136" s="145" t="s">
        <v>836</v>
      </c>
      <c r="G136" s="60" t="s">
        <v>812</v>
      </c>
    </row>
    <row r="137" spans="1:7" ht="54" customHeight="1">
      <c r="A137" s="46"/>
      <c r="B137" s="76" t="s">
        <v>383</v>
      </c>
      <c r="C137" s="45" t="s">
        <v>397</v>
      </c>
      <c r="D137" s="45" t="s">
        <v>343</v>
      </c>
      <c r="E137" s="159"/>
      <c r="F137" s="157"/>
      <c r="G137" s="42"/>
    </row>
    <row r="138" spans="1:7" ht="51.75" customHeight="1">
      <c r="A138" s="46"/>
      <c r="B138" s="76" t="s">
        <v>393</v>
      </c>
      <c r="C138" s="45" t="s">
        <v>398</v>
      </c>
      <c r="D138" s="45" t="s">
        <v>343</v>
      </c>
      <c r="E138" s="159"/>
      <c r="F138" s="157"/>
      <c r="G138" s="42"/>
    </row>
    <row r="139" spans="1:7" ht="81.75" customHeight="1">
      <c r="A139" s="46"/>
      <c r="B139" s="76" t="s">
        <v>394</v>
      </c>
      <c r="C139" s="45" t="s">
        <v>399</v>
      </c>
      <c r="D139" s="45" t="s">
        <v>343</v>
      </c>
      <c r="E139" s="147"/>
      <c r="F139" s="146"/>
      <c r="G139" s="42"/>
    </row>
    <row r="140" spans="1:7">
      <c r="A140" s="61" t="s">
        <v>82</v>
      </c>
      <c r="B140" s="62"/>
      <c r="C140" s="62"/>
      <c r="D140" s="62"/>
      <c r="E140" s="62"/>
      <c r="F140" s="62"/>
      <c r="G140" s="62"/>
    </row>
    <row r="141" spans="1:7">
      <c r="A141" s="26"/>
      <c r="B141" s="26"/>
      <c r="C141" s="26"/>
      <c r="D141" s="26"/>
      <c r="E141" s="26"/>
      <c r="F141" s="26"/>
      <c r="G141" s="26"/>
    </row>
    <row r="142" spans="1:7">
      <c r="A142" s="32" t="s">
        <v>105</v>
      </c>
      <c r="B142" s="32"/>
      <c r="C142" s="32"/>
      <c r="D142" s="32"/>
      <c r="E142" s="32"/>
      <c r="F142" s="32"/>
      <c r="G142" s="32"/>
    </row>
    <row r="143" spans="1:7">
      <c r="A143" s="64" t="s">
        <v>30</v>
      </c>
      <c r="B143" s="64" t="s">
        <v>31</v>
      </c>
      <c r="C143" s="64" t="s">
        <v>78</v>
      </c>
      <c r="D143" s="64" t="s">
        <v>32</v>
      </c>
      <c r="E143" s="64" t="s">
        <v>33</v>
      </c>
      <c r="F143" s="56" t="s">
        <v>34</v>
      </c>
      <c r="G143" s="65" t="s">
        <v>35</v>
      </c>
    </row>
    <row r="144" spans="1:7" ht="90">
      <c r="A144" s="80">
        <v>422598</v>
      </c>
      <c r="B144" s="81" t="s">
        <v>652</v>
      </c>
      <c r="C144" s="82">
        <v>45005</v>
      </c>
      <c r="D144" s="83">
        <v>6900000000</v>
      </c>
      <c r="E144" s="80" t="s">
        <v>625</v>
      </c>
      <c r="F144" s="81" t="s">
        <v>653</v>
      </c>
      <c r="G144" s="41" t="s">
        <v>627</v>
      </c>
    </row>
    <row r="145" spans="1:7" ht="30">
      <c r="A145" s="80">
        <v>426578</v>
      </c>
      <c r="B145" s="81" t="s">
        <v>654</v>
      </c>
      <c r="C145" s="84" t="s">
        <v>655</v>
      </c>
      <c r="D145" s="84" t="s">
        <v>655</v>
      </c>
      <c r="E145" s="84" t="s">
        <v>655</v>
      </c>
      <c r="F145" s="85" t="s">
        <v>656</v>
      </c>
      <c r="G145" s="41" t="s">
        <v>657</v>
      </c>
    </row>
    <row r="146" spans="1:7" ht="60">
      <c r="A146" s="80">
        <v>370374</v>
      </c>
      <c r="B146" s="86" t="s">
        <v>658</v>
      </c>
      <c r="C146" s="82">
        <v>44994</v>
      </c>
      <c r="D146" s="83">
        <v>18235500</v>
      </c>
      <c r="E146" s="80" t="s">
        <v>632</v>
      </c>
      <c r="F146" s="81" t="s">
        <v>633</v>
      </c>
      <c r="G146" s="41" t="s">
        <v>634</v>
      </c>
    </row>
    <row r="147" spans="1:7" ht="60">
      <c r="A147" s="80">
        <v>370374</v>
      </c>
      <c r="B147" s="86" t="s">
        <v>658</v>
      </c>
      <c r="C147" s="82">
        <v>44994</v>
      </c>
      <c r="D147" s="83">
        <v>8185000</v>
      </c>
      <c r="E147" s="80" t="s">
        <v>617</v>
      </c>
      <c r="F147" s="81" t="s">
        <v>633</v>
      </c>
      <c r="G147" s="41" t="s">
        <v>635</v>
      </c>
    </row>
    <row r="148" spans="1:7" ht="60">
      <c r="A148" s="80">
        <v>383440</v>
      </c>
      <c r="B148" s="86" t="s">
        <v>659</v>
      </c>
      <c r="C148" s="82">
        <v>45009</v>
      </c>
      <c r="D148" s="83">
        <v>2070000</v>
      </c>
      <c r="E148" s="80" t="s">
        <v>180</v>
      </c>
      <c r="F148" s="86" t="s">
        <v>653</v>
      </c>
      <c r="G148" s="41" t="s">
        <v>637</v>
      </c>
    </row>
    <row r="149" spans="1:7" ht="90">
      <c r="A149" s="19">
        <v>422598</v>
      </c>
      <c r="B149" s="87" t="s">
        <v>624</v>
      </c>
      <c r="C149" s="88">
        <v>45005</v>
      </c>
      <c r="D149" s="89">
        <v>6900000000</v>
      </c>
      <c r="E149" s="19" t="s">
        <v>625</v>
      </c>
      <c r="F149" s="87" t="s">
        <v>626</v>
      </c>
      <c r="G149" s="41" t="s">
        <v>627</v>
      </c>
    </row>
    <row r="150" spans="1:7" ht="45">
      <c r="A150" s="19">
        <v>426578</v>
      </c>
      <c r="B150" s="87" t="s">
        <v>628</v>
      </c>
      <c r="C150" s="90">
        <v>45037</v>
      </c>
      <c r="D150" s="89">
        <v>133276680</v>
      </c>
      <c r="E150" s="91" t="s">
        <v>629</v>
      </c>
      <c r="F150" s="31" t="s">
        <v>626</v>
      </c>
      <c r="G150" s="41" t="s">
        <v>630</v>
      </c>
    </row>
    <row r="151" spans="1:7" ht="60">
      <c r="A151" s="19">
        <v>370374</v>
      </c>
      <c r="B151" s="76" t="s">
        <v>631</v>
      </c>
      <c r="C151" s="88">
        <v>44994</v>
      </c>
      <c r="D151" s="89">
        <v>18235500</v>
      </c>
      <c r="E151" s="19" t="s">
        <v>632</v>
      </c>
      <c r="F151" s="87" t="s">
        <v>633</v>
      </c>
      <c r="G151" s="41" t="s">
        <v>634</v>
      </c>
    </row>
    <row r="152" spans="1:7" ht="60">
      <c r="A152" s="19">
        <v>370374</v>
      </c>
      <c r="B152" s="76" t="s">
        <v>631</v>
      </c>
      <c r="C152" s="88">
        <v>44994</v>
      </c>
      <c r="D152" s="89">
        <v>8185000</v>
      </c>
      <c r="E152" s="19" t="s">
        <v>617</v>
      </c>
      <c r="F152" s="87" t="s">
        <v>633</v>
      </c>
      <c r="G152" s="41" t="s">
        <v>635</v>
      </c>
    </row>
    <row r="153" spans="1:7" ht="60">
      <c r="A153" s="19">
        <v>383440</v>
      </c>
      <c r="B153" s="76" t="s">
        <v>636</v>
      </c>
      <c r="C153" s="88">
        <v>45009</v>
      </c>
      <c r="D153" s="89">
        <v>2070000</v>
      </c>
      <c r="E153" s="19" t="s">
        <v>180</v>
      </c>
      <c r="F153" s="87" t="s">
        <v>633</v>
      </c>
      <c r="G153" s="41" t="s">
        <v>637</v>
      </c>
    </row>
    <row r="154" spans="1:7" ht="45">
      <c r="A154" s="19">
        <v>426422</v>
      </c>
      <c r="B154" s="76" t="s">
        <v>638</v>
      </c>
      <c r="C154" s="88" t="s">
        <v>639</v>
      </c>
      <c r="D154" s="92" t="s">
        <v>639</v>
      </c>
      <c r="E154" s="19" t="s">
        <v>639</v>
      </c>
      <c r="F154" s="76" t="s">
        <v>640</v>
      </c>
      <c r="G154" s="41" t="s">
        <v>641</v>
      </c>
    </row>
    <row r="155" spans="1:7" ht="30">
      <c r="A155" s="19">
        <v>426483</v>
      </c>
      <c r="B155" s="76" t="s">
        <v>642</v>
      </c>
      <c r="C155" s="88">
        <v>45091</v>
      </c>
      <c r="D155" s="89">
        <v>2693800</v>
      </c>
      <c r="E155" s="19" t="s">
        <v>643</v>
      </c>
      <c r="F155" s="87" t="s">
        <v>626</v>
      </c>
      <c r="G155" s="41" t="s">
        <v>644</v>
      </c>
    </row>
    <row r="156" spans="1:7" ht="90">
      <c r="A156" s="19">
        <v>430665</v>
      </c>
      <c r="B156" s="76" t="s">
        <v>645</v>
      </c>
      <c r="C156" s="88" t="s">
        <v>639</v>
      </c>
      <c r="D156" s="92" t="s">
        <v>639</v>
      </c>
      <c r="E156" s="19" t="s">
        <v>639</v>
      </c>
      <c r="F156" s="87" t="s">
        <v>640</v>
      </c>
      <c r="G156" s="41" t="s">
        <v>646</v>
      </c>
    </row>
    <row r="157" spans="1:7" ht="30">
      <c r="A157" s="19">
        <v>426441</v>
      </c>
      <c r="B157" s="76" t="s">
        <v>647</v>
      </c>
      <c r="C157" s="88" t="s">
        <v>639</v>
      </c>
      <c r="D157" s="92" t="s">
        <v>639</v>
      </c>
      <c r="E157" s="19" t="s">
        <v>639</v>
      </c>
      <c r="F157" s="87" t="s">
        <v>640</v>
      </c>
      <c r="G157" s="41" t="s">
        <v>648</v>
      </c>
    </row>
    <row r="158" spans="1:7" ht="45">
      <c r="A158" s="19">
        <v>432802</v>
      </c>
      <c r="B158" s="76" t="s">
        <v>649</v>
      </c>
      <c r="C158" s="88" t="s">
        <v>639</v>
      </c>
      <c r="D158" s="92" t="s">
        <v>639</v>
      </c>
      <c r="E158" s="19" t="s">
        <v>639</v>
      </c>
      <c r="F158" s="87" t="s">
        <v>650</v>
      </c>
      <c r="G158" s="41" t="s">
        <v>651</v>
      </c>
    </row>
    <row r="159" spans="1:7" ht="45">
      <c r="A159" s="19">
        <v>426441</v>
      </c>
      <c r="B159" s="76" t="s">
        <v>451</v>
      </c>
      <c r="C159" s="93">
        <v>45166</v>
      </c>
      <c r="D159" s="94">
        <v>10800000</v>
      </c>
      <c r="E159" s="87" t="s">
        <v>452</v>
      </c>
      <c r="F159" s="87" t="s">
        <v>453</v>
      </c>
      <c r="G159" s="41" t="s">
        <v>454</v>
      </c>
    </row>
    <row r="160" spans="1:7" ht="45">
      <c r="A160" s="19">
        <v>426422</v>
      </c>
      <c r="B160" s="76" t="s">
        <v>455</v>
      </c>
      <c r="C160" s="93">
        <v>45166</v>
      </c>
      <c r="D160" s="94">
        <v>20000000</v>
      </c>
      <c r="E160" s="87" t="s">
        <v>456</v>
      </c>
      <c r="F160" s="87" t="s">
        <v>453</v>
      </c>
      <c r="G160" s="41" t="s">
        <v>457</v>
      </c>
    </row>
    <row r="161" spans="1:7" ht="45">
      <c r="A161" s="19">
        <v>432802</v>
      </c>
      <c r="B161" s="76" t="s">
        <v>458</v>
      </c>
      <c r="C161" s="31"/>
      <c r="D161" s="94">
        <v>12451140</v>
      </c>
      <c r="E161" s="87" t="s">
        <v>459</v>
      </c>
      <c r="F161" s="87" t="s">
        <v>453</v>
      </c>
      <c r="G161" s="41" t="s">
        <v>460</v>
      </c>
    </row>
    <row r="162" spans="1:7">
      <c r="A162" s="27">
        <v>383440</v>
      </c>
      <c r="B162" s="95" t="s">
        <v>461</v>
      </c>
      <c r="C162" s="93">
        <v>45194</v>
      </c>
      <c r="D162" s="94">
        <v>2484000</v>
      </c>
      <c r="E162" s="87" t="s">
        <v>180</v>
      </c>
      <c r="F162" s="87" t="s">
        <v>462</v>
      </c>
      <c r="G162" s="60" t="s">
        <v>463</v>
      </c>
    </row>
    <row r="163" spans="1:7">
      <c r="A163" s="27"/>
      <c r="B163" s="95"/>
      <c r="C163" s="93">
        <v>45175</v>
      </c>
      <c r="D163" s="94">
        <v>1324800</v>
      </c>
      <c r="E163" s="87" t="s">
        <v>180</v>
      </c>
      <c r="F163" s="87" t="s">
        <v>462</v>
      </c>
      <c r="G163" s="60"/>
    </row>
    <row r="164" spans="1:7" ht="30">
      <c r="A164" s="27">
        <v>422116</v>
      </c>
      <c r="B164" s="95" t="s">
        <v>464</v>
      </c>
      <c r="C164" s="93">
        <v>45189</v>
      </c>
      <c r="D164" s="94">
        <v>369875</v>
      </c>
      <c r="E164" s="87" t="s">
        <v>465</v>
      </c>
      <c r="F164" s="87" t="s">
        <v>462</v>
      </c>
      <c r="G164" s="60" t="s">
        <v>466</v>
      </c>
    </row>
    <row r="165" spans="1:7" ht="30">
      <c r="A165" s="27"/>
      <c r="B165" s="95"/>
      <c r="C165" s="93">
        <v>45189</v>
      </c>
      <c r="D165" s="94">
        <v>1875000</v>
      </c>
      <c r="E165" s="87" t="s">
        <v>467</v>
      </c>
      <c r="F165" s="87" t="s">
        <v>462</v>
      </c>
      <c r="G165" s="60"/>
    </row>
    <row r="166" spans="1:7">
      <c r="A166" s="27"/>
      <c r="B166" s="95"/>
      <c r="C166" s="93">
        <v>45194</v>
      </c>
      <c r="D166" s="94">
        <v>507500</v>
      </c>
      <c r="E166" s="87" t="s">
        <v>468</v>
      </c>
      <c r="F166" s="87" t="s">
        <v>462</v>
      </c>
      <c r="G166" s="60"/>
    </row>
    <row r="167" spans="1:7" ht="30">
      <c r="A167" s="27">
        <v>412997</v>
      </c>
      <c r="B167" s="95" t="s">
        <v>469</v>
      </c>
      <c r="C167" s="93">
        <v>45189</v>
      </c>
      <c r="D167" s="94">
        <v>1200000</v>
      </c>
      <c r="E167" s="87" t="s">
        <v>470</v>
      </c>
      <c r="F167" s="87" t="s">
        <v>462</v>
      </c>
      <c r="G167" s="60" t="s">
        <v>471</v>
      </c>
    </row>
    <row r="168" spans="1:7" ht="30">
      <c r="A168" s="27"/>
      <c r="B168" s="95"/>
      <c r="C168" s="93">
        <v>45194</v>
      </c>
      <c r="D168" s="94">
        <v>1156000</v>
      </c>
      <c r="E168" s="87" t="s">
        <v>472</v>
      </c>
      <c r="F168" s="87" t="s">
        <v>462</v>
      </c>
      <c r="G168" s="60"/>
    </row>
    <row r="169" spans="1:7" ht="30">
      <c r="A169" s="27"/>
      <c r="B169" s="95"/>
      <c r="C169" s="93">
        <v>45145</v>
      </c>
      <c r="D169" s="94">
        <v>4414400</v>
      </c>
      <c r="E169" s="87" t="s">
        <v>473</v>
      </c>
      <c r="F169" s="87" t="s">
        <v>462</v>
      </c>
      <c r="G169" s="60"/>
    </row>
    <row r="170" spans="1:7">
      <c r="A170" s="27"/>
      <c r="B170" s="95"/>
      <c r="C170" s="93">
        <v>45159</v>
      </c>
      <c r="D170" s="94">
        <v>1805730</v>
      </c>
      <c r="E170" s="87" t="s">
        <v>474</v>
      </c>
      <c r="F170" s="87" t="s">
        <v>462</v>
      </c>
      <c r="G170" s="60"/>
    </row>
    <row r="171" spans="1:7" ht="30">
      <c r="A171" s="27"/>
      <c r="B171" s="95"/>
      <c r="C171" s="93">
        <v>45145</v>
      </c>
      <c r="D171" s="94">
        <v>2389890</v>
      </c>
      <c r="E171" s="87" t="s">
        <v>475</v>
      </c>
      <c r="F171" s="87" t="s">
        <v>462</v>
      </c>
      <c r="G171" s="60"/>
    </row>
    <row r="172" spans="1:7" ht="30">
      <c r="A172" s="27"/>
      <c r="B172" s="95"/>
      <c r="C172" s="93">
        <v>45145</v>
      </c>
      <c r="D172" s="94">
        <v>976000</v>
      </c>
      <c r="E172" s="87" t="s">
        <v>472</v>
      </c>
      <c r="F172" s="87" t="s">
        <v>462</v>
      </c>
      <c r="G172" s="60"/>
    </row>
    <row r="173" spans="1:7">
      <c r="A173" s="27"/>
      <c r="B173" s="95"/>
      <c r="C173" s="93">
        <v>45154</v>
      </c>
      <c r="D173" s="94">
        <v>40200000</v>
      </c>
      <c r="E173" s="87" t="s">
        <v>476</v>
      </c>
      <c r="F173" s="87" t="s">
        <v>462</v>
      </c>
      <c r="G173" s="60"/>
    </row>
    <row r="174" spans="1:7" s="7" customFormat="1" ht="45">
      <c r="A174" s="19">
        <v>426584</v>
      </c>
      <c r="B174" s="76" t="s">
        <v>571</v>
      </c>
      <c r="C174" s="96">
        <v>45253</v>
      </c>
      <c r="D174" s="97">
        <v>60000000</v>
      </c>
      <c r="E174" s="45" t="s">
        <v>473</v>
      </c>
      <c r="F174" s="76" t="s">
        <v>453</v>
      </c>
      <c r="G174" s="41" t="s">
        <v>572</v>
      </c>
    </row>
    <row r="175" spans="1:7" s="7" customFormat="1" ht="45">
      <c r="A175" s="27">
        <v>426454</v>
      </c>
      <c r="B175" s="95" t="s">
        <v>573</v>
      </c>
      <c r="C175" s="96">
        <v>45253</v>
      </c>
      <c r="D175" s="97">
        <v>130521053</v>
      </c>
      <c r="E175" s="45" t="s">
        <v>574</v>
      </c>
      <c r="F175" s="76" t="s">
        <v>462</v>
      </c>
      <c r="G175" s="60" t="s">
        <v>575</v>
      </c>
    </row>
    <row r="176" spans="1:7" s="7" customFormat="1" ht="30">
      <c r="A176" s="27"/>
      <c r="B176" s="95"/>
      <c r="C176" s="96">
        <v>45253</v>
      </c>
      <c r="D176" s="97">
        <v>469290000</v>
      </c>
      <c r="E176" s="45" t="s">
        <v>576</v>
      </c>
      <c r="F176" s="76" t="s">
        <v>462</v>
      </c>
      <c r="G176" s="60"/>
    </row>
    <row r="177" spans="1:7" s="7" customFormat="1" ht="30">
      <c r="A177" s="27"/>
      <c r="B177" s="95"/>
      <c r="C177" s="96">
        <v>45259</v>
      </c>
      <c r="D177" s="97">
        <v>27800000</v>
      </c>
      <c r="E177" s="45" t="s">
        <v>577</v>
      </c>
      <c r="F177" s="76" t="s">
        <v>462</v>
      </c>
      <c r="G177" s="60"/>
    </row>
    <row r="178" spans="1:7" s="7" customFormat="1" ht="30">
      <c r="A178" s="27"/>
      <c r="B178" s="95"/>
      <c r="C178" s="96">
        <v>45259</v>
      </c>
      <c r="D178" s="97">
        <v>10990000</v>
      </c>
      <c r="E178" s="45" t="s">
        <v>578</v>
      </c>
      <c r="F178" s="76" t="s">
        <v>462</v>
      </c>
      <c r="G178" s="60"/>
    </row>
    <row r="179" spans="1:7" s="7" customFormat="1" ht="45">
      <c r="A179" s="19">
        <v>435372</v>
      </c>
      <c r="B179" s="76" t="s">
        <v>579</v>
      </c>
      <c r="C179" s="96">
        <v>45260</v>
      </c>
      <c r="D179" s="97">
        <v>3588000000</v>
      </c>
      <c r="E179" s="45" t="s">
        <v>580</v>
      </c>
      <c r="F179" s="76" t="s">
        <v>453</v>
      </c>
      <c r="G179" s="41" t="s">
        <v>581</v>
      </c>
    </row>
    <row r="180" spans="1:7" s="7" customFormat="1" ht="45">
      <c r="A180" s="19">
        <v>426571</v>
      </c>
      <c r="B180" s="76" t="s">
        <v>623</v>
      </c>
      <c r="C180" s="96">
        <v>45266</v>
      </c>
      <c r="D180" s="97">
        <v>700000000</v>
      </c>
      <c r="E180" s="45" t="s">
        <v>582</v>
      </c>
      <c r="F180" s="76" t="s">
        <v>453</v>
      </c>
      <c r="G180" s="41" t="s">
        <v>583</v>
      </c>
    </row>
    <row r="181" spans="1:7" s="7" customFormat="1" ht="45">
      <c r="A181" s="19">
        <v>426437</v>
      </c>
      <c r="B181" s="76" t="s">
        <v>584</v>
      </c>
      <c r="C181" s="96">
        <v>45266</v>
      </c>
      <c r="D181" s="97">
        <v>6990320</v>
      </c>
      <c r="E181" s="45" t="s">
        <v>585</v>
      </c>
      <c r="F181" s="76" t="s">
        <v>453</v>
      </c>
      <c r="G181" s="41" t="s">
        <v>586</v>
      </c>
    </row>
    <row r="182" spans="1:7" s="7" customFormat="1" ht="60">
      <c r="A182" s="19">
        <v>426202</v>
      </c>
      <c r="B182" s="76" t="s">
        <v>587</v>
      </c>
      <c r="C182" s="96">
        <v>45266</v>
      </c>
      <c r="D182" s="97">
        <v>100000000</v>
      </c>
      <c r="E182" s="45" t="s">
        <v>588</v>
      </c>
      <c r="F182" s="76" t="s">
        <v>453</v>
      </c>
      <c r="G182" s="41" t="s">
        <v>589</v>
      </c>
    </row>
    <row r="183" spans="1:7" s="7" customFormat="1" ht="75">
      <c r="A183" s="19">
        <v>435382</v>
      </c>
      <c r="B183" s="76" t="s">
        <v>590</v>
      </c>
      <c r="C183" s="96">
        <v>45266</v>
      </c>
      <c r="D183" s="97">
        <v>40000000</v>
      </c>
      <c r="E183" s="45" t="s">
        <v>591</v>
      </c>
      <c r="F183" s="76" t="s">
        <v>453</v>
      </c>
      <c r="G183" s="41" t="s">
        <v>592</v>
      </c>
    </row>
    <row r="184" spans="1:7" s="7" customFormat="1" ht="45">
      <c r="A184" s="19">
        <v>436341</v>
      </c>
      <c r="B184" s="76" t="s">
        <v>593</v>
      </c>
      <c r="C184" s="96">
        <v>45266</v>
      </c>
      <c r="D184" s="97">
        <v>5426300</v>
      </c>
      <c r="E184" s="45" t="s">
        <v>594</v>
      </c>
      <c r="F184" s="76" t="s">
        <v>462</v>
      </c>
      <c r="G184" s="41" t="s">
        <v>595</v>
      </c>
    </row>
    <row r="185" spans="1:7" s="7" customFormat="1" ht="75">
      <c r="A185" s="19">
        <v>437285</v>
      </c>
      <c r="B185" s="76" t="s">
        <v>596</v>
      </c>
      <c r="C185" s="96">
        <v>45266</v>
      </c>
      <c r="D185" s="97">
        <v>100000000</v>
      </c>
      <c r="E185" s="45" t="s">
        <v>597</v>
      </c>
      <c r="F185" s="76" t="s">
        <v>453</v>
      </c>
      <c r="G185" s="41" t="s">
        <v>598</v>
      </c>
    </row>
    <row r="186" spans="1:7" s="7" customFormat="1" ht="75">
      <c r="A186" s="19">
        <v>437414</v>
      </c>
      <c r="B186" s="76" t="s">
        <v>599</v>
      </c>
      <c r="C186" s="96">
        <v>45266</v>
      </c>
      <c r="D186" s="97">
        <v>197622830</v>
      </c>
      <c r="E186" s="45" t="s">
        <v>600</v>
      </c>
      <c r="F186" s="76" t="s">
        <v>453</v>
      </c>
      <c r="G186" s="41" t="s">
        <v>601</v>
      </c>
    </row>
    <row r="187" spans="1:7" s="7" customFormat="1" ht="75">
      <c r="A187" s="19">
        <v>431855</v>
      </c>
      <c r="B187" s="76" t="s">
        <v>602</v>
      </c>
      <c r="C187" s="96"/>
      <c r="D187" s="97">
        <v>30033000000</v>
      </c>
      <c r="E187" s="45" t="s">
        <v>603</v>
      </c>
      <c r="F187" s="76" t="s">
        <v>604</v>
      </c>
      <c r="G187" s="41" t="s">
        <v>605</v>
      </c>
    </row>
    <row r="188" spans="1:7" s="7" customFormat="1" ht="45">
      <c r="A188" s="27">
        <v>437392</v>
      </c>
      <c r="B188" s="95" t="s">
        <v>606</v>
      </c>
      <c r="C188" s="96">
        <v>45266</v>
      </c>
      <c r="D188" s="97">
        <v>161849762</v>
      </c>
      <c r="E188" s="45" t="s">
        <v>574</v>
      </c>
      <c r="F188" s="76" t="s">
        <v>462</v>
      </c>
      <c r="G188" s="60" t="s">
        <v>607</v>
      </c>
    </row>
    <row r="189" spans="1:7" s="7" customFormat="1" ht="30">
      <c r="A189" s="27"/>
      <c r="B189" s="95"/>
      <c r="C189" s="96">
        <v>45266</v>
      </c>
      <c r="D189" s="97">
        <v>21624090</v>
      </c>
      <c r="E189" s="45" t="s">
        <v>608</v>
      </c>
      <c r="F189" s="76" t="s">
        <v>462</v>
      </c>
      <c r="G189" s="60"/>
    </row>
    <row r="190" spans="1:7" s="7" customFormat="1">
      <c r="A190" s="27">
        <v>426439</v>
      </c>
      <c r="B190" s="95" t="s">
        <v>609</v>
      </c>
      <c r="C190" s="96">
        <v>45279</v>
      </c>
      <c r="D190" s="97">
        <v>47791680</v>
      </c>
      <c r="E190" s="45" t="s">
        <v>610</v>
      </c>
      <c r="F190" s="76" t="s">
        <v>453</v>
      </c>
      <c r="G190" s="60" t="s">
        <v>611</v>
      </c>
    </row>
    <row r="191" spans="1:7" s="7" customFormat="1" ht="30">
      <c r="A191" s="27"/>
      <c r="B191" s="95"/>
      <c r="C191" s="96">
        <v>45279</v>
      </c>
      <c r="D191" s="97">
        <v>8000004</v>
      </c>
      <c r="E191" s="45" t="s">
        <v>612</v>
      </c>
      <c r="F191" s="76" t="s">
        <v>453</v>
      </c>
      <c r="G191" s="60"/>
    </row>
    <row r="192" spans="1:7" s="7" customFormat="1" ht="45">
      <c r="A192" s="19">
        <v>422116</v>
      </c>
      <c r="B192" s="76" t="s">
        <v>613</v>
      </c>
      <c r="C192" s="96">
        <v>45202</v>
      </c>
      <c r="D192" s="97">
        <v>1875000</v>
      </c>
      <c r="E192" s="45" t="s">
        <v>467</v>
      </c>
      <c r="F192" s="76" t="s">
        <v>462</v>
      </c>
      <c r="G192" s="41" t="s">
        <v>466</v>
      </c>
    </row>
    <row r="193" spans="1:7" s="7" customFormat="1" ht="21" customHeight="1">
      <c r="A193" s="27">
        <v>370374</v>
      </c>
      <c r="B193" s="95" t="s">
        <v>614</v>
      </c>
      <c r="C193" s="96">
        <v>45223</v>
      </c>
      <c r="D193" s="97">
        <v>6271380</v>
      </c>
      <c r="E193" s="45" t="s">
        <v>615</v>
      </c>
      <c r="F193" s="76" t="s">
        <v>462</v>
      </c>
      <c r="G193" s="60" t="s">
        <v>616</v>
      </c>
    </row>
    <row r="194" spans="1:7" s="7" customFormat="1" ht="31.5" customHeight="1">
      <c r="A194" s="27"/>
      <c r="B194" s="95"/>
      <c r="C194" s="96">
        <v>45219</v>
      </c>
      <c r="D194" s="97">
        <v>6811200</v>
      </c>
      <c r="E194" s="45" t="s">
        <v>617</v>
      </c>
      <c r="F194" s="76" t="s">
        <v>462</v>
      </c>
      <c r="G194" s="60"/>
    </row>
    <row r="195" spans="1:7" s="7" customFormat="1">
      <c r="A195" s="27">
        <v>419665</v>
      </c>
      <c r="B195" s="95" t="s">
        <v>618</v>
      </c>
      <c r="C195" s="96">
        <v>45273</v>
      </c>
      <c r="D195" s="97">
        <v>12291000</v>
      </c>
      <c r="E195" s="45" t="s">
        <v>619</v>
      </c>
      <c r="F195" s="76" t="s">
        <v>462</v>
      </c>
      <c r="G195" s="60" t="s">
        <v>620</v>
      </c>
    </row>
    <row r="196" spans="1:7" s="7" customFormat="1" ht="30">
      <c r="A196" s="27"/>
      <c r="B196" s="95"/>
      <c r="C196" s="96">
        <v>45251</v>
      </c>
      <c r="D196" s="97">
        <v>1755600</v>
      </c>
      <c r="E196" s="45" t="s">
        <v>467</v>
      </c>
      <c r="F196" s="76" t="s">
        <v>462</v>
      </c>
      <c r="G196" s="60"/>
    </row>
    <row r="197" spans="1:7" s="7" customFormat="1">
      <c r="A197" s="27"/>
      <c r="B197" s="95"/>
      <c r="C197" s="96">
        <v>45251</v>
      </c>
      <c r="D197" s="97">
        <v>18225000</v>
      </c>
      <c r="E197" s="45" t="s">
        <v>621</v>
      </c>
      <c r="F197" s="76" t="s">
        <v>462</v>
      </c>
      <c r="G197" s="60"/>
    </row>
    <row r="198" spans="1:7" s="7" customFormat="1">
      <c r="A198" s="27"/>
      <c r="B198" s="95"/>
      <c r="C198" s="96" t="s">
        <v>622</v>
      </c>
      <c r="D198" s="97">
        <v>465000</v>
      </c>
      <c r="E198" s="45" t="s">
        <v>619</v>
      </c>
      <c r="F198" s="76" t="s">
        <v>462</v>
      </c>
      <c r="G198" s="60"/>
    </row>
    <row r="199" spans="1:7" s="7" customFormat="1">
      <c r="A199" s="27">
        <v>383440</v>
      </c>
      <c r="B199" s="95" t="s">
        <v>461</v>
      </c>
      <c r="C199" s="96">
        <v>45243</v>
      </c>
      <c r="D199" s="97">
        <v>1904400</v>
      </c>
      <c r="E199" s="45" t="s">
        <v>180</v>
      </c>
      <c r="F199" s="76" t="s">
        <v>462</v>
      </c>
      <c r="G199" s="60" t="s">
        <v>463</v>
      </c>
    </row>
    <row r="200" spans="1:7" s="7" customFormat="1">
      <c r="A200" s="27"/>
      <c r="B200" s="95"/>
      <c r="C200" s="96">
        <v>45266</v>
      </c>
      <c r="D200" s="97">
        <v>2484000</v>
      </c>
      <c r="E200" s="45" t="s">
        <v>180</v>
      </c>
      <c r="F200" s="76" t="s">
        <v>462</v>
      </c>
      <c r="G200" s="60"/>
    </row>
    <row r="201" spans="1:7" s="7" customFormat="1">
      <c r="A201" s="61" t="s">
        <v>83</v>
      </c>
      <c r="B201" s="62"/>
      <c r="C201" s="62"/>
      <c r="D201" s="62"/>
      <c r="E201" s="62"/>
      <c r="F201" s="62"/>
      <c r="G201" s="62"/>
    </row>
    <row r="202" spans="1:7" s="7" customFormat="1">
      <c r="A202" s="73"/>
      <c r="B202" s="73"/>
      <c r="C202" s="73"/>
      <c r="D202" s="73"/>
      <c r="E202" s="73"/>
      <c r="F202" s="73"/>
      <c r="G202" s="73"/>
    </row>
    <row r="203" spans="1:7" s="7" customFormat="1">
      <c r="A203" s="32" t="s">
        <v>106</v>
      </c>
      <c r="B203" s="32"/>
      <c r="C203" s="32"/>
      <c r="D203" s="32"/>
      <c r="E203" s="32"/>
      <c r="F203" s="32"/>
      <c r="G203" s="32"/>
    </row>
    <row r="204" spans="1:7" s="7" customFormat="1">
      <c r="A204" s="63" t="s">
        <v>98</v>
      </c>
      <c r="B204" s="63"/>
      <c r="C204" s="64" t="s">
        <v>23</v>
      </c>
      <c r="D204" s="64" t="s">
        <v>36</v>
      </c>
      <c r="E204" s="64" t="s">
        <v>37</v>
      </c>
      <c r="F204" s="64" t="s">
        <v>38</v>
      </c>
      <c r="G204" s="56" t="s">
        <v>39</v>
      </c>
    </row>
    <row r="205" spans="1:7" s="7" customFormat="1">
      <c r="A205" s="42">
        <v>110</v>
      </c>
      <c r="B205" s="45" t="s">
        <v>247</v>
      </c>
      <c r="C205" s="87" t="s">
        <v>181</v>
      </c>
      <c r="D205" s="98">
        <v>19950633156</v>
      </c>
      <c r="E205" s="98">
        <v>19102725174</v>
      </c>
      <c r="F205" s="98">
        <f>D205-E205</f>
        <v>847907982</v>
      </c>
      <c r="G205" s="60" t="s">
        <v>570</v>
      </c>
    </row>
    <row r="206" spans="1:7" s="7" customFormat="1" ht="30">
      <c r="A206" s="42"/>
      <c r="B206" s="45" t="s">
        <v>248</v>
      </c>
      <c r="C206" s="87" t="s">
        <v>477</v>
      </c>
      <c r="D206" s="98">
        <v>993366000</v>
      </c>
      <c r="E206" s="98">
        <v>919307800</v>
      </c>
      <c r="F206" s="98">
        <f t="shared" ref="F206:F273" si="0">D206-E206</f>
        <v>74058200</v>
      </c>
      <c r="G206" s="42"/>
    </row>
    <row r="207" spans="1:7" s="7" customFormat="1">
      <c r="A207" s="42"/>
      <c r="B207" s="45" t="s">
        <v>249</v>
      </c>
      <c r="C207" s="87" t="s">
        <v>182</v>
      </c>
      <c r="D207" s="98">
        <v>1745333263</v>
      </c>
      <c r="E207" s="98">
        <v>1441236129</v>
      </c>
      <c r="F207" s="98">
        <f t="shared" si="0"/>
        <v>304097134</v>
      </c>
      <c r="G207" s="42"/>
    </row>
    <row r="208" spans="1:7" s="7" customFormat="1">
      <c r="A208" s="42"/>
      <c r="B208" s="46" t="s">
        <v>478</v>
      </c>
      <c r="C208" s="46"/>
      <c r="D208" s="99">
        <f>SUM(D205:D207)</f>
        <v>22689332419</v>
      </c>
      <c r="E208" s="99">
        <f>SUM(E205:E207)</f>
        <v>21463269103</v>
      </c>
      <c r="F208" s="99">
        <f t="shared" si="0"/>
        <v>1226063316</v>
      </c>
      <c r="G208" s="42"/>
    </row>
    <row r="209" spans="1:7" s="7" customFormat="1" ht="30">
      <c r="A209" s="42">
        <v>120</v>
      </c>
      <c r="B209" s="45" t="s">
        <v>250</v>
      </c>
      <c r="C209" s="87" t="s">
        <v>479</v>
      </c>
      <c r="D209" s="98">
        <v>823531301</v>
      </c>
      <c r="E209" s="98">
        <v>823531301</v>
      </c>
      <c r="F209" s="98">
        <f t="shared" si="0"/>
        <v>0</v>
      </c>
      <c r="G209" s="42"/>
    </row>
    <row r="210" spans="1:7" s="7" customFormat="1" ht="30">
      <c r="A210" s="42"/>
      <c r="B210" s="45" t="s">
        <v>251</v>
      </c>
      <c r="C210" s="87" t="s">
        <v>479</v>
      </c>
      <c r="D210" s="98">
        <v>243924607</v>
      </c>
      <c r="E210" s="98">
        <v>243917475</v>
      </c>
      <c r="F210" s="98">
        <f t="shared" si="0"/>
        <v>7132</v>
      </c>
      <c r="G210" s="42"/>
    </row>
    <row r="211" spans="1:7" s="7" customFormat="1">
      <c r="A211" s="42"/>
      <c r="B211" s="46" t="s">
        <v>183</v>
      </c>
      <c r="C211" s="46"/>
      <c r="D211" s="99">
        <f>SUM(D209:D210)</f>
        <v>1067455908</v>
      </c>
      <c r="E211" s="99">
        <f>SUM(E209:E210)</f>
        <v>1067448776</v>
      </c>
      <c r="F211" s="99">
        <f t="shared" si="0"/>
        <v>7132</v>
      </c>
      <c r="G211" s="42"/>
    </row>
    <row r="212" spans="1:7" s="7" customFormat="1">
      <c r="A212" s="42">
        <v>130</v>
      </c>
      <c r="B212" s="45" t="s">
        <v>252</v>
      </c>
      <c r="C212" s="87" t="s">
        <v>184</v>
      </c>
      <c r="D212" s="98">
        <v>917999987</v>
      </c>
      <c r="E212" s="98">
        <v>904278218</v>
      </c>
      <c r="F212" s="98">
        <f t="shared" si="0"/>
        <v>13721769</v>
      </c>
      <c r="G212" s="42"/>
    </row>
    <row r="213" spans="1:7" s="7" customFormat="1">
      <c r="A213" s="42"/>
      <c r="B213" s="45" t="s">
        <v>253</v>
      </c>
      <c r="C213" s="87" t="s">
        <v>185</v>
      </c>
      <c r="D213" s="98">
        <v>3896333400</v>
      </c>
      <c r="E213" s="98">
        <v>3896333400</v>
      </c>
      <c r="F213" s="98">
        <f t="shared" si="0"/>
        <v>0</v>
      </c>
      <c r="G213" s="42"/>
    </row>
    <row r="214" spans="1:7" s="7" customFormat="1">
      <c r="A214" s="42"/>
      <c r="B214" s="45" t="s">
        <v>254</v>
      </c>
      <c r="C214" s="87" t="s">
        <v>185</v>
      </c>
      <c r="D214" s="98">
        <v>475108425</v>
      </c>
      <c r="E214" s="98">
        <v>386772764</v>
      </c>
      <c r="F214" s="98">
        <f t="shared" si="0"/>
        <v>88335661</v>
      </c>
      <c r="G214" s="42"/>
    </row>
    <row r="215" spans="1:7" s="7" customFormat="1" ht="30">
      <c r="A215" s="42"/>
      <c r="B215" s="45" t="s">
        <v>255</v>
      </c>
      <c r="C215" s="87" t="s">
        <v>186</v>
      </c>
      <c r="D215" s="98">
        <v>989742023</v>
      </c>
      <c r="E215" s="98">
        <v>989742023</v>
      </c>
      <c r="F215" s="98">
        <f t="shared" si="0"/>
        <v>0</v>
      </c>
      <c r="G215" s="42"/>
    </row>
    <row r="216" spans="1:7" s="7" customFormat="1" ht="30">
      <c r="A216" s="42"/>
      <c r="B216" s="45" t="s">
        <v>256</v>
      </c>
      <c r="C216" s="87" t="s">
        <v>186</v>
      </c>
      <c r="D216" s="98">
        <v>417367000</v>
      </c>
      <c r="E216" s="98">
        <v>179677497</v>
      </c>
      <c r="F216" s="98">
        <f t="shared" si="0"/>
        <v>237689503</v>
      </c>
      <c r="G216" s="42"/>
    </row>
    <row r="217" spans="1:7" s="7" customFormat="1">
      <c r="A217" s="42"/>
      <c r="B217" s="46" t="s">
        <v>187</v>
      </c>
      <c r="C217" s="46"/>
      <c r="D217" s="99">
        <f>SUM(D212:D216)</f>
        <v>6696550835</v>
      </c>
      <c r="E217" s="99">
        <f>SUM(E212:E216)</f>
        <v>6356803902</v>
      </c>
      <c r="F217" s="99">
        <f t="shared" si="0"/>
        <v>339746933</v>
      </c>
      <c r="G217" s="42"/>
    </row>
    <row r="218" spans="1:7" s="7" customFormat="1" ht="30">
      <c r="A218" s="42">
        <v>140</v>
      </c>
      <c r="B218" s="45" t="s">
        <v>480</v>
      </c>
      <c r="C218" s="87" t="s">
        <v>481</v>
      </c>
      <c r="D218" s="98">
        <v>0</v>
      </c>
      <c r="E218" s="98">
        <v>0</v>
      </c>
      <c r="F218" s="98">
        <f t="shared" si="0"/>
        <v>0</v>
      </c>
      <c r="G218" s="42"/>
    </row>
    <row r="219" spans="1:7" s="7" customFormat="1" ht="30">
      <c r="A219" s="42"/>
      <c r="B219" s="45" t="s">
        <v>257</v>
      </c>
      <c r="C219" s="87" t="s">
        <v>481</v>
      </c>
      <c r="D219" s="98">
        <v>0</v>
      </c>
      <c r="E219" s="98">
        <v>0</v>
      </c>
      <c r="F219" s="98">
        <f t="shared" si="0"/>
        <v>0</v>
      </c>
      <c r="G219" s="42"/>
    </row>
    <row r="220" spans="1:7" s="7" customFormat="1">
      <c r="A220" s="42"/>
      <c r="B220" s="45" t="s">
        <v>258</v>
      </c>
      <c r="C220" s="87" t="s">
        <v>188</v>
      </c>
      <c r="D220" s="98">
        <v>517549076</v>
      </c>
      <c r="E220" s="98">
        <v>314409838</v>
      </c>
      <c r="F220" s="98">
        <f t="shared" si="0"/>
        <v>203139238</v>
      </c>
      <c r="G220" s="42"/>
    </row>
    <row r="221" spans="1:7" s="7" customFormat="1" ht="30">
      <c r="A221" s="42"/>
      <c r="B221" s="45" t="s">
        <v>259</v>
      </c>
      <c r="C221" s="87" t="s">
        <v>189</v>
      </c>
      <c r="D221" s="98">
        <v>474165155</v>
      </c>
      <c r="E221" s="98">
        <v>280612956</v>
      </c>
      <c r="F221" s="98">
        <f t="shared" si="0"/>
        <v>193552199</v>
      </c>
      <c r="G221" s="42"/>
    </row>
    <row r="222" spans="1:7" s="7" customFormat="1">
      <c r="A222" s="42"/>
      <c r="B222" s="46" t="s">
        <v>190</v>
      </c>
      <c r="C222" s="46"/>
      <c r="D222" s="99">
        <f>SUM(D218:D221)</f>
        <v>991714231</v>
      </c>
      <c r="E222" s="99">
        <f>SUM(E218:E221)</f>
        <v>595022794</v>
      </c>
      <c r="F222" s="99">
        <f t="shared" si="0"/>
        <v>396691437</v>
      </c>
      <c r="G222" s="42"/>
    </row>
    <row r="223" spans="1:7" s="7" customFormat="1" ht="36" customHeight="1">
      <c r="A223" s="42">
        <v>190</v>
      </c>
      <c r="B223" s="45" t="s">
        <v>260</v>
      </c>
      <c r="C223" s="87" t="s">
        <v>191</v>
      </c>
      <c r="D223" s="98">
        <v>1039182365</v>
      </c>
      <c r="E223" s="98">
        <v>993629486</v>
      </c>
      <c r="F223" s="98">
        <f t="shared" si="0"/>
        <v>45552879</v>
      </c>
      <c r="G223" s="42"/>
    </row>
    <row r="224" spans="1:7" s="7" customFormat="1" ht="35.25" customHeight="1">
      <c r="A224" s="42"/>
      <c r="B224" s="46" t="s">
        <v>191</v>
      </c>
      <c r="C224" s="46"/>
      <c r="D224" s="99">
        <f>SUM(D223)</f>
        <v>1039182365</v>
      </c>
      <c r="E224" s="99">
        <f>SUM(E223)</f>
        <v>993629486</v>
      </c>
      <c r="F224" s="99">
        <f t="shared" si="0"/>
        <v>45552879</v>
      </c>
      <c r="G224" s="42"/>
    </row>
    <row r="225" spans="1:7" s="7" customFormat="1">
      <c r="A225" s="100">
        <v>100</v>
      </c>
      <c r="B225" s="46" t="s">
        <v>192</v>
      </c>
      <c r="C225" s="46"/>
      <c r="D225" s="99">
        <f>SUM(D224,D222,D217,D211,D208)</f>
        <v>32484235758</v>
      </c>
      <c r="E225" s="99">
        <f>SUM(E224,E222,E217,E211,E208)</f>
        <v>30476174061</v>
      </c>
      <c r="F225" s="99">
        <f t="shared" si="0"/>
        <v>2008061697</v>
      </c>
      <c r="G225" s="42"/>
    </row>
    <row r="226" spans="1:7" s="7" customFormat="1">
      <c r="A226" s="42">
        <v>210</v>
      </c>
      <c r="B226" s="45" t="s">
        <v>261</v>
      </c>
      <c r="C226" s="87" t="s">
        <v>482</v>
      </c>
      <c r="D226" s="98">
        <v>369524496</v>
      </c>
      <c r="E226" s="98">
        <v>332352000</v>
      </c>
      <c r="F226" s="98">
        <f t="shared" si="0"/>
        <v>37172496</v>
      </c>
      <c r="G226" s="42"/>
    </row>
    <row r="227" spans="1:7" s="7" customFormat="1">
      <c r="A227" s="42"/>
      <c r="B227" s="45" t="s">
        <v>483</v>
      </c>
      <c r="C227" s="87" t="s">
        <v>482</v>
      </c>
      <c r="D227" s="98">
        <v>0</v>
      </c>
      <c r="E227" s="98">
        <v>0</v>
      </c>
      <c r="F227" s="98">
        <f t="shared" si="0"/>
        <v>0</v>
      </c>
      <c r="G227" s="42"/>
    </row>
    <row r="228" spans="1:7" s="7" customFormat="1">
      <c r="A228" s="42"/>
      <c r="B228" s="45" t="s">
        <v>262</v>
      </c>
      <c r="C228" s="87" t="s">
        <v>193</v>
      </c>
      <c r="D228" s="98">
        <v>70800000</v>
      </c>
      <c r="E228" s="98">
        <v>69219833</v>
      </c>
      <c r="F228" s="98">
        <f t="shared" si="0"/>
        <v>1580167</v>
      </c>
      <c r="G228" s="42"/>
    </row>
    <row r="229" spans="1:7" s="7" customFormat="1" ht="45">
      <c r="A229" s="42"/>
      <c r="B229" s="45" t="s">
        <v>263</v>
      </c>
      <c r="C229" s="87" t="s">
        <v>484</v>
      </c>
      <c r="D229" s="98">
        <v>722598708</v>
      </c>
      <c r="E229" s="98">
        <v>722598708</v>
      </c>
      <c r="F229" s="98">
        <f t="shared" si="0"/>
        <v>0</v>
      </c>
      <c r="G229" s="42"/>
    </row>
    <row r="230" spans="1:7" s="7" customFormat="1">
      <c r="A230" s="42"/>
      <c r="B230" s="46" t="s">
        <v>485</v>
      </c>
      <c r="C230" s="46"/>
      <c r="D230" s="99">
        <f>SUM(D226:D229)</f>
        <v>1162923204</v>
      </c>
      <c r="E230" s="99">
        <f>SUM(E226:E229)</f>
        <v>1124170541</v>
      </c>
      <c r="F230" s="99">
        <f t="shared" si="0"/>
        <v>38752663</v>
      </c>
      <c r="G230" s="42"/>
    </row>
    <row r="231" spans="1:7" s="7" customFormat="1">
      <c r="A231" s="42">
        <v>230</v>
      </c>
      <c r="B231" s="45" t="s">
        <v>264</v>
      </c>
      <c r="C231" s="87" t="s">
        <v>194</v>
      </c>
      <c r="D231" s="98">
        <v>130000000</v>
      </c>
      <c r="E231" s="98">
        <v>116258500</v>
      </c>
      <c r="F231" s="98">
        <f t="shared" si="0"/>
        <v>13741500</v>
      </c>
      <c r="G231" s="42"/>
    </row>
    <row r="232" spans="1:7" s="7" customFormat="1">
      <c r="A232" s="42"/>
      <c r="B232" s="45" t="s">
        <v>265</v>
      </c>
      <c r="C232" s="87" t="s">
        <v>486</v>
      </c>
      <c r="D232" s="98">
        <v>545341219</v>
      </c>
      <c r="E232" s="98">
        <v>543715977</v>
      </c>
      <c r="F232" s="98">
        <f t="shared" si="0"/>
        <v>1625242</v>
      </c>
      <c r="G232" s="42"/>
    </row>
    <row r="233" spans="1:7" s="7" customFormat="1">
      <c r="A233" s="42"/>
      <c r="B233" s="46" t="s">
        <v>487</v>
      </c>
      <c r="C233" s="46"/>
      <c r="D233" s="99">
        <f>SUM(D231:D232)</f>
        <v>675341219</v>
      </c>
      <c r="E233" s="99">
        <f>SUM(E231:E232)</f>
        <v>659974477</v>
      </c>
      <c r="F233" s="99">
        <f t="shared" si="0"/>
        <v>15366742</v>
      </c>
      <c r="G233" s="42"/>
    </row>
    <row r="234" spans="1:7" s="7" customFormat="1" ht="45">
      <c r="A234" s="42">
        <v>240</v>
      </c>
      <c r="B234" s="45" t="s">
        <v>266</v>
      </c>
      <c r="C234" s="87" t="s">
        <v>488</v>
      </c>
      <c r="D234" s="98">
        <v>1044377928</v>
      </c>
      <c r="E234" s="98">
        <v>561954923</v>
      </c>
      <c r="F234" s="98">
        <f t="shared" si="0"/>
        <v>482423005</v>
      </c>
      <c r="G234" s="42"/>
    </row>
    <row r="235" spans="1:7" s="7" customFormat="1" ht="45">
      <c r="A235" s="42"/>
      <c r="B235" s="45" t="s">
        <v>267</v>
      </c>
      <c r="C235" s="87" t="s">
        <v>488</v>
      </c>
      <c r="D235" s="98">
        <v>214872368</v>
      </c>
      <c r="E235" s="98">
        <v>0</v>
      </c>
      <c r="F235" s="98">
        <f t="shared" si="0"/>
        <v>214872368</v>
      </c>
      <c r="G235" s="42"/>
    </row>
    <row r="236" spans="1:7" s="7" customFormat="1" ht="60">
      <c r="A236" s="42"/>
      <c r="B236" s="45" t="s">
        <v>268</v>
      </c>
      <c r="C236" s="87" t="s">
        <v>195</v>
      </c>
      <c r="D236" s="98">
        <v>421106250</v>
      </c>
      <c r="E236" s="98">
        <v>185753170</v>
      </c>
      <c r="F236" s="98">
        <f t="shared" si="0"/>
        <v>235353080</v>
      </c>
      <c r="G236" s="42"/>
    </row>
    <row r="237" spans="1:7" s="7" customFormat="1" ht="60">
      <c r="A237" s="42"/>
      <c r="B237" s="45" t="s">
        <v>269</v>
      </c>
      <c r="C237" s="87" t="s">
        <v>196</v>
      </c>
      <c r="D237" s="98">
        <v>737000000</v>
      </c>
      <c r="E237" s="98">
        <v>145859582</v>
      </c>
      <c r="F237" s="98">
        <f t="shared" si="0"/>
        <v>591140418</v>
      </c>
      <c r="G237" s="42"/>
    </row>
    <row r="238" spans="1:7" s="7" customFormat="1" ht="60">
      <c r="A238" s="42"/>
      <c r="B238" s="45" t="s">
        <v>270</v>
      </c>
      <c r="C238" s="87" t="s">
        <v>196</v>
      </c>
      <c r="D238" s="98">
        <v>250000000</v>
      </c>
      <c r="E238" s="98">
        <v>101013642</v>
      </c>
      <c r="F238" s="98">
        <f t="shared" si="0"/>
        <v>148986358</v>
      </c>
      <c r="G238" s="42"/>
    </row>
    <row r="239" spans="1:7" s="7" customFormat="1" ht="30">
      <c r="A239" s="42"/>
      <c r="B239" s="45" t="s">
        <v>271</v>
      </c>
      <c r="C239" s="87" t="s">
        <v>489</v>
      </c>
      <c r="D239" s="98">
        <v>709700000</v>
      </c>
      <c r="E239" s="98">
        <v>685694444</v>
      </c>
      <c r="F239" s="98">
        <f t="shared" si="0"/>
        <v>24005556</v>
      </c>
      <c r="G239" s="42"/>
    </row>
    <row r="240" spans="1:7" s="7" customFormat="1" ht="45">
      <c r="A240" s="42"/>
      <c r="B240" s="45" t="s">
        <v>272</v>
      </c>
      <c r="C240" s="87" t="s">
        <v>197</v>
      </c>
      <c r="D240" s="98">
        <v>136000000</v>
      </c>
      <c r="E240" s="98">
        <v>133199600</v>
      </c>
      <c r="F240" s="98">
        <f t="shared" si="0"/>
        <v>2800400</v>
      </c>
      <c r="G240" s="42"/>
    </row>
    <row r="241" spans="1:7" s="7" customFormat="1">
      <c r="A241" s="42"/>
      <c r="B241" s="46" t="s">
        <v>198</v>
      </c>
      <c r="C241" s="46"/>
      <c r="D241" s="99">
        <f>SUM(D234:D240)</f>
        <v>3513056546</v>
      </c>
      <c r="E241" s="99">
        <f>SUM(E234:E240)</f>
        <v>1813475361</v>
      </c>
      <c r="F241" s="99">
        <f t="shared" si="0"/>
        <v>1699581185</v>
      </c>
      <c r="G241" s="42"/>
    </row>
    <row r="242" spans="1:7" s="7" customFormat="1" ht="45">
      <c r="A242" s="42">
        <v>260</v>
      </c>
      <c r="B242" s="45" t="s">
        <v>273</v>
      </c>
      <c r="C242" s="87" t="s">
        <v>490</v>
      </c>
      <c r="D242" s="98">
        <v>5919091474</v>
      </c>
      <c r="E242" s="98">
        <v>5687506020</v>
      </c>
      <c r="F242" s="98">
        <f t="shared" si="0"/>
        <v>231585454</v>
      </c>
      <c r="G242" s="42"/>
    </row>
    <row r="243" spans="1:7" s="7" customFormat="1" ht="45">
      <c r="A243" s="42"/>
      <c r="B243" s="45" t="s">
        <v>274</v>
      </c>
      <c r="C243" s="87" t="s">
        <v>490</v>
      </c>
      <c r="D243" s="98">
        <v>467396600</v>
      </c>
      <c r="E243" s="98">
        <v>467396600</v>
      </c>
      <c r="F243" s="98">
        <f t="shared" si="0"/>
        <v>0</v>
      </c>
      <c r="G243" s="42"/>
    </row>
    <row r="244" spans="1:7" s="7" customFormat="1" ht="30">
      <c r="A244" s="42"/>
      <c r="B244" s="45" t="s">
        <v>275</v>
      </c>
      <c r="C244" s="87" t="s">
        <v>199</v>
      </c>
      <c r="D244" s="98">
        <v>33000000</v>
      </c>
      <c r="E244" s="98">
        <v>13619008</v>
      </c>
      <c r="F244" s="98">
        <f t="shared" si="0"/>
        <v>19380992</v>
      </c>
      <c r="G244" s="42"/>
    </row>
    <row r="245" spans="1:7" s="7" customFormat="1">
      <c r="A245" s="42"/>
      <c r="B245" s="45" t="s">
        <v>276</v>
      </c>
      <c r="C245" s="87" t="s">
        <v>200</v>
      </c>
      <c r="D245" s="98">
        <v>660000</v>
      </c>
      <c r="E245" s="98">
        <v>374000</v>
      </c>
      <c r="F245" s="98">
        <f t="shared" si="0"/>
        <v>286000</v>
      </c>
      <c r="G245" s="42"/>
    </row>
    <row r="246" spans="1:7" s="7" customFormat="1" ht="30">
      <c r="A246" s="42"/>
      <c r="B246" s="45" t="s">
        <v>277</v>
      </c>
      <c r="C246" s="87" t="s">
        <v>201</v>
      </c>
      <c r="D246" s="98">
        <v>348000000</v>
      </c>
      <c r="E246" s="98">
        <v>289696046</v>
      </c>
      <c r="F246" s="98">
        <f t="shared" si="0"/>
        <v>58303954</v>
      </c>
      <c r="G246" s="42"/>
    </row>
    <row r="247" spans="1:7" s="7" customFormat="1" ht="30">
      <c r="A247" s="42"/>
      <c r="B247" s="45" t="s">
        <v>278</v>
      </c>
      <c r="C247" s="87" t="s">
        <v>201</v>
      </c>
      <c r="D247" s="98">
        <v>24000000</v>
      </c>
      <c r="E247" s="98">
        <v>0</v>
      </c>
      <c r="F247" s="98">
        <f t="shared" si="0"/>
        <v>24000000</v>
      </c>
      <c r="G247" s="42"/>
    </row>
    <row r="248" spans="1:7" s="7" customFormat="1">
      <c r="A248" s="42"/>
      <c r="B248" s="45" t="s">
        <v>279</v>
      </c>
      <c r="C248" s="87" t="s">
        <v>202</v>
      </c>
      <c r="D248" s="98">
        <v>0</v>
      </c>
      <c r="E248" s="98">
        <v>0</v>
      </c>
      <c r="F248" s="98">
        <f t="shared" si="0"/>
        <v>0</v>
      </c>
      <c r="G248" s="42"/>
    </row>
    <row r="249" spans="1:7" s="7" customFormat="1" ht="30">
      <c r="A249" s="42"/>
      <c r="B249" s="45" t="s">
        <v>280</v>
      </c>
      <c r="C249" s="87" t="s">
        <v>491</v>
      </c>
      <c r="D249" s="98">
        <v>399660787</v>
      </c>
      <c r="E249" s="98">
        <v>336247064</v>
      </c>
      <c r="F249" s="98">
        <f t="shared" si="0"/>
        <v>63413723</v>
      </c>
      <c r="G249" s="42"/>
    </row>
    <row r="250" spans="1:7" s="7" customFormat="1" ht="30">
      <c r="A250" s="42"/>
      <c r="B250" s="45" t="s">
        <v>281</v>
      </c>
      <c r="C250" s="87" t="s">
        <v>240</v>
      </c>
      <c r="D250" s="98">
        <v>243009072</v>
      </c>
      <c r="E250" s="98">
        <v>186507560</v>
      </c>
      <c r="F250" s="98">
        <f t="shared" si="0"/>
        <v>56501512</v>
      </c>
      <c r="G250" s="42"/>
    </row>
    <row r="251" spans="1:7" s="7" customFormat="1" ht="30">
      <c r="A251" s="42"/>
      <c r="B251" s="45" t="s">
        <v>282</v>
      </c>
      <c r="C251" s="87" t="s">
        <v>492</v>
      </c>
      <c r="D251" s="98">
        <v>6000000</v>
      </c>
      <c r="E251" s="98">
        <v>374637</v>
      </c>
      <c r="F251" s="98">
        <f t="shared" si="0"/>
        <v>5625363</v>
      </c>
      <c r="G251" s="42"/>
    </row>
    <row r="252" spans="1:7" s="7" customFormat="1">
      <c r="A252" s="42"/>
      <c r="B252" s="46" t="s">
        <v>283</v>
      </c>
      <c r="C252" s="46"/>
      <c r="D252" s="99">
        <f>SUM(D242:D251)</f>
        <v>7440817933</v>
      </c>
      <c r="E252" s="99">
        <f>SUM(E242:E251)</f>
        <v>6981720935</v>
      </c>
      <c r="F252" s="99">
        <f t="shared" si="0"/>
        <v>459096998</v>
      </c>
      <c r="G252" s="42"/>
    </row>
    <row r="253" spans="1:7" s="7" customFormat="1" ht="30">
      <c r="A253" s="42">
        <v>270</v>
      </c>
      <c r="B253" s="45" t="s">
        <v>284</v>
      </c>
      <c r="C253" s="87" t="s">
        <v>493</v>
      </c>
      <c r="D253" s="98">
        <v>3500600000</v>
      </c>
      <c r="E253" s="98">
        <v>2985960000</v>
      </c>
      <c r="F253" s="98">
        <f t="shared" si="0"/>
        <v>514640000</v>
      </c>
      <c r="G253" s="42"/>
    </row>
    <row r="254" spans="1:7" s="7" customFormat="1">
      <c r="A254" s="42"/>
      <c r="B254" s="46" t="s">
        <v>203</v>
      </c>
      <c r="C254" s="46"/>
      <c r="D254" s="99">
        <f>SUM(D253)</f>
        <v>3500600000</v>
      </c>
      <c r="E254" s="99">
        <f>SUM(E253)</f>
        <v>2985960000</v>
      </c>
      <c r="F254" s="99">
        <f t="shared" si="0"/>
        <v>514640000</v>
      </c>
      <c r="G254" s="42"/>
    </row>
    <row r="255" spans="1:7" s="7" customFormat="1">
      <c r="A255" s="42">
        <v>280</v>
      </c>
      <c r="B255" s="45" t="s">
        <v>285</v>
      </c>
      <c r="C255" s="87" t="s">
        <v>204</v>
      </c>
      <c r="D255" s="98">
        <v>8000000</v>
      </c>
      <c r="E255" s="98">
        <v>480000</v>
      </c>
      <c r="F255" s="98">
        <f t="shared" si="0"/>
        <v>7520000</v>
      </c>
      <c r="G255" s="42"/>
    </row>
    <row r="256" spans="1:7">
      <c r="A256" s="42"/>
      <c r="B256" s="45" t="s">
        <v>286</v>
      </c>
      <c r="C256" s="87" t="s">
        <v>205</v>
      </c>
      <c r="D256" s="98">
        <v>5000000</v>
      </c>
      <c r="E256" s="98">
        <v>0</v>
      </c>
      <c r="F256" s="98">
        <f t="shared" si="0"/>
        <v>5000000</v>
      </c>
      <c r="G256" s="42"/>
    </row>
    <row r="257" spans="1:7">
      <c r="A257" s="42"/>
      <c r="B257" s="46" t="s">
        <v>206</v>
      </c>
      <c r="C257" s="46"/>
      <c r="D257" s="99">
        <f>SUM(D255:D256)</f>
        <v>13000000</v>
      </c>
      <c r="E257" s="99">
        <f>SUM(E255:E256)</f>
        <v>480000</v>
      </c>
      <c r="F257" s="99">
        <f t="shared" si="0"/>
        <v>12520000</v>
      </c>
      <c r="G257" s="42"/>
    </row>
    <row r="258" spans="1:7" ht="30">
      <c r="A258" s="42">
        <v>290</v>
      </c>
      <c r="B258" s="45" t="s">
        <v>287</v>
      </c>
      <c r="C258" s="87" t="s">
        <v>494</v>
      </c>
      <c r="D258" s="98">
        <v>120000000</v>
      </c>
      <c r="E258" s="98">
        <v>94614429</v>
      </c>
      <c r="F258" s="98">
        <f t="shared" si="0"/>
        <v>25385571</v>
      </c>
      <c r="G258" s="42"/>
    </row>
    <row r="259" spans="1:7" ht="30">
      <c r="A259" s="42"/>
      <c r="B259" s="45" t="s">
        <v>288</v>
      </c>
      <c r="C259" s="87" t="s">
        <v>494</v>
      </c>
      <c r="D259" s="98">
        <v>81000000</v>
      </c>
      <c r="E259" s="98">
        <v>0</v>
      </c>
      <c r="F259" s="98">
        <f t="shared" si="0"/>
        <v>81000000</v>
      </c>
      <c r="G259" s="42"/>
    </row>
    <row r="260" spans="1:7">
      <c r="A260" s="42"/>
      <c r="B260" s="46" t="s">
        <v>495</v>
      </c>
      <c r="C260" s="46"/>
      <c r="D260" s="99">
        <f>SUM(D258:D259)</f>
        <v>201000000</v>
      </c>
      <c r="E260" s="99">
        <f>SUM(E258:E259)</f>
        <v>94614429</v>
      </c>
      <c r="F260" s="99">
        <f>D260-E260</f>
        <v>106385571</v>
      </c>
      <c r="G260" s="42"/>
    </row>
    <row r="261" spans="1:7">
      <c r="A261" s="100">
        <v>200</v>
      </c>
      <c r="B261" s="46" t="s">
        <v>207</v>
      </c>
      <c r="C261" s="46"/>
      <c r="D261" s="99">
        <f>SUM(D260,D257,D254,D252,D241,D233,D230)</f>
        <v>16506738902</v>
      </c>
      <c r="E261" s="99">
        <f>SUM(E260,E257,E254,E252,E241,E233,E230)</f>
        <v>13660395743</v>
      </c>
      <c r="F261" s="99">
        <f t="shared" si="0"/>
        <v>2846343159</v>
      </c>
      <c r="G261" s="42"/>
    </row>
    <row r="262" spans="1:7" ht="30">
      <c r="A262" s="42">
        <v>310</v>
      </c>
      <c r="B262" s="45" t="s">
        <v>289</v>
      </c>
      <c r="C262" s="87" t="s">
        <v>208</v>
      </c>
      <c r="D262" s="98">
        <v>25680000</v>
      </c>
      <c r="E262" s="98">
        <v>21725120</v>
      </c>
      <c r="F262" s="98">
        <f t="shared" si="0"/>
        <v>3954880</v>
      </c>
      <c r="G262" s="42"/>
    </row>
    <row r="263" spans="1:7">
      <c r="A263" s="42"/>
      <c r="B263" s="46" t="s">
        <v>209</v>
      </c>
      <c r="C263" s="46"/>
      <c r="D263" s="99">
        <f>SUM(D262)</f>
        <v>25680000</v>
      </c>
      <c r="E263" s="99">
        <f>SUM(E262)</f>
        <v>21725120</v>
      </c>
      <c r="F263" s="99">
        <f t="shared" si="0"/>
        <v>3954880</v>
      </c>
      <c r="G263" s="42"/>
    </row>
    <row r="264" spans="1:7">
      <c r="A264" s="42">
        <v>320</v>
      </c>
      <c r="B264" s="45" t="s">
        <v>496</v>
      </c>
      <c r="C264" s="76" t="s">
        <v>497</v>
      </c>
      <c r="D264" s="98">
        <v>10000000</v>
      </c>
      <c r="E264" s="98">
        <v>5426300</v>
      </c>
      <c r="F264" s="98">
        <f t="shared" si="0"/>
        <v>4573700</v>
      </c>
      <c r="G264" s="42"/>
    </row>
    <row r="265" spans="1:7">
      <c r="A265" s="42"/>
      <c r="B265" s="46" t="s">
        <v>498</v>
      </c>
      <c r="C265" s="46"/>
      <c r="D265" s="99">
        <f>SUM(D264)</f>
        <v>10000000</v>
      </c>
      <c r="E265" s="99">
        <f>SUM(E264)</f>
        <v>5426300</v>
      </c>
      <c r="F265" s="99">
        <f>D265-E265</f>
        <v>4573700</v>
      </c>
      <c r="G265" s="42"/>
    </row>
    <row r="266" spans="1:7" ht="30">
      <c r="A266" s="42">
        <v>330</v>
      </c>
      <c r="B266" s="45" t="s">
        <v>290</v>
      </c>
      <c r="C266" s="87" t="s">
        <v>499</v>
      </c>
      <c r="D266" s="98">
        <v>40810630</v>
      </c>
      <c r="E266" s="98">
        <v>40683080</v>
      </c>
      <c r="F266" s="98">
        <f t="shared" si="0"/>
        <v>127550</v>
      </c>
      <c r="G266" s="42"/>
    </row>
    <row r="267" spans="1:7" ht="30">
      <c r="A267" s="42"/>
      <c r="B267" s="45" t="s">
        <v>291</v>
      </c>
      <c r="C267" s="87" t="s">
        <v>292</v>
      </c>
      <c r="D267" s="98">
        <v>7999000</v>
      </c>
      <c r="E267" s="98">
        <v>1875000</v>
      </c>
      <c r="F267" s="98">
        <f t="shared" si="0"/>
        <v>6124000</v>
      </c>
      <c r="G267" s="42"/>
    </row>
    <row r="268" spans="1:7" ht="30">
      <c r="A268" s="42"/>
      <c r="B268" s="45" t="s">
        <v>293</v>
      </c>
      <c r="C268" s="87" t="s">
        <v>500</v>
      </c>
      <c r="D268" s="98">
        <v>17302780</v>
      </c>
      <c r="E268" s="98">
        <v>15059872</v>
      </c>
      <c r="F268" s="98">
        <f t="shared" si="0"/>
        <v>2242908</v>
      </c>
      <c r="G268" s="42"/>
    </row>
    <row r="269" spans="1:7" ht="30">
      <c r="A269" s="42"/>
      <c r="B269" s="45" t="s">
        <v>294</v>
      </c>
      <c r="C269" s="87" t="s">
        <v>501</v>
      </c>
      <c r="D269" s="98">
        <v>12700000</v>
      </c>
      <c r="E269" s="98">
        <v>10569500</v>
      </c>
      <c r="F269" s="98">
        <f t="shared" si="0"/>
        <v>2130500</v>
      </c>
      <c r="G269" s="42"/>
    </row>
    <row r="270" spans="1:7">
      <c r="A270" s="42"/>
      <c r="B270" s="46" t="s">
        <v>502</v>
      </c>
      <c r="C270" s="46"/>
      <c r="D270" s="99">
        <f>SUM(D266:D269)</f>
        <v>78812410</v>
      </c>
      <c r="E270" s="99">
        <f>SUM(E266:E269)</f>
        <v>68187452</v>
      </c>
      <c r="F270" s="99">
        <f t="shared" si="0"/>
        <v>10624958</v>
      </c>
      <c r="G270" s="42"/>
    </row>
    <row r="271" spans="1:7">
      <c r="A271" s="42">
        <v>340</v>
      </c>
      <c r="B271" s="45" t="s">
        <v>295</v>
      </c>
      <c r="C271" s="87" t="s">
        <v>210</v>
      </c>
      <c r="D271" s="98">
        <v>3494225</v>
      </c>
      <c r="E271" s="98">
        <v>335900</v>
      </c>
      <c r="F271" s="98">
        <f t="shared" si="0"/>
        <v>3158325</v>
      </c>
      <c r="G271" s="42"/>
    </row>
    <row r="272" spans="1:7" ht="30">
      <c r="A272" s="42"/>
      <c r="B272" s="45" t="s">
        <v>296</v>
      </c>
      <c r="C272" s="87" t="s">
        <v>503</v>
      </c>
      <c r="D272" s="98">
        <v>840955923</v>
      </c>
      <c r="E272" s="98">
        <v>684646913</v>
      </c>
      <c r="F272" s="98">
        <f t="shared" si="0"/>
        <v>156309010</v>
      </c>
      <c r="G272" s="42"/>
    </row>
    <row r="273" spans="1:7" ht="30">
      <c r="A273" s="42"/>
      <c r="B273" s="45" t="s">
        <v>297</v>
      </c>
      <c r="C273" s="87" t="s">
        <v>504</v>
      </c>
      <c r="D273" s="98">
        <v>95221700</v>
      </c>
      <c r="E273" s="98">
        <v>58051881</v>
      </c>
      <c r="F273" s="98">
        <f t="shared" si="0"/>
        <v>37169819</v>
      </c>
      <c r="G273" s="42"/>
    </row>
    <row r="274" spans="1:7" ht="30">
      <c r="A274" s="42"/>
      <c r="B274" s="45" t="s">
        <v>298</v>
      </c>
      <c r="C274" s="87" t="s">
        <v>211</v>
      </c>
      <c r="D274" s="98">
        <v>500000</v>
      </c>
      <c r="E274" s="98">
        <v>56200</v>
      </c>
      <c r="F274" s="98">
        <f t="shared" ref="F274:F323" si="1">D274-E274</f>
        <v>443800</v>
      </c>
      <c r="G274" s="42"/>
    </row>
    <row r="275" spans="1:7" ht="30">
      <c r="A275" s="42"/>
      <c r="B275" s="45" t="s">
        <v>299</v>
      </c>
      <c r="C275" s="87" t="s">
        <v>300</v>
      </c>
      <c r="D275" s="98">
        <v>7000000</v>
      </c>
      <c r="E275" s="98">
        <v>3175000</v>
      </c>
      <c r="F275" s="98">
        <f t="shared" si="1"/>
        <v>3825000</v>
      </c>
      <c r="G275" s="42"/>
    </row>
    <row r="276" spans="1:7" ht="30">
      <c r="A276" s="42"/>
      <c r="B276" s="45" t="s">
        <v>301</v>
      </c>
      <c r="C276" s="87" t="s">
        <v>212</v>
      </c>
      <c r="D276" s="98">
        <v>60000000</v>
      </c>
      <c r="E276" s="98">
        <v>848000</v>
      </c>
      <c r="F276" s="98">
        <f t="shared" si="1"/>
        <v>59152000</v>
      </c>
      <c r="G276" s="42"/>
    </row>
    <row r="277" spans="1:7">
      <c r="A277" s="42"/>
      <c r="B277" s="46" t="s">
        <v>213</v>
      </c>
      <c r="C277" s="46"/>
      <c r="D277" s="99">
        <f>SUM(D271:D276)</f>
        <v>1007171848</v>
      </c>
      <c r="E277" s="99">
        <f>SUM(E271:E276)</f>
        <v>747113894</v>
      </c>
      <c r="F277" s="99">
        <f t="shared" si="1"/>
        <v>260057954</v>
      </c>
      <c r="G277" s="42"/>
    </row>
    <row r="278" spans="1:7">
      <c r="A278" s="42">
        <v>350</v>
      </c>
      <c r="B278" s="45" t="s">
        <v>302</v>
      </c>
      <c r="C278" s="87" t="s">
        <v>505</v>
      </c>
      <c r="D278" s="98">
        <v>19400000</v>
      </c>
      <c r="E278" s="98">
        <v>2733800</v>
      </c>
      <c r="F278" s="98">
        <f t="shared" si="1"/>
        <v>16666200</v>
      </c>
      <c r="G278" s="42"/>
    </row>
    <row r="279" spans="1:7" ht="30">
      <c r="A279" s="42"/>
      <c r="B279" s="45" t="s">
        <v>303</v>
      </c>
      <c r="C279" s="87" t="s">
        <v>214</v>
      </c>
      <c r="D279" s="98">
        <v>15000000</v>
      </c>
      <c r="E279" s="98">
        <v>2969007</v>
      </c>
      <c r="F279" s="98">
        <f t="shared" si="1"/>
        <v>12030993</v>
      </c>
      <c r="G279" s="42"/>
    </row>
    <row r="280" spans="1:7" ht="45">
      <c r="A280" s="42"/>
      <c r="B280" s="45" t="s">
        <v>304</v>
      </c>
      <c r="C280" s="87" t="s">
        <v>506</v>
      </c>
      <c r="D280" s="98">
        <v>1100000</v>
      </c>
      <c r="E280" s="98">
        <v>0</v>
      </c>
      <c r="F280" s="98">
        <f t="shared" si="1"/>
        <v>1100000</v>
      </c>
      <c r="G280" s="42"/>
    </row>
    <row r="281" spans="1:7">
      <c r="A281" s="42"/>
      <c r="B281" s="46" t="s">
        <v>507</v>
      </c>
      <c r="C281" s="46"/>
      <c r="D281" s="99">
        <f>SUM(D278:D280)</f>
        <v>35500000</v>
      </c>
      <c r="E281" s="99">
        <f>SUM(E278:E280)</f>
        <v>5702807</v>
      </c>
      <c r="F281" s="99">
        <f t="shared" si="1"/>
        <v>29797193</v>
      </c>
      <c r="G281" s="42"/>
    </row>
    <row r="282" spans="1:7">
      <c r="A282" s="42">
        <v>360</v>
      </c>
      <c r="B282" s="45" t="s">
        <v>305</v>
      </c>
      <c r="C282" s="87" t="s">
        <v>215</v>
      </c>
      <c r="D282" s="98">
        <v>715321140</v>
      </c>
      <c r="E282" s="98">
        <v>442757988</v>
      </c>
      <c r="F282" s="98">
        <f t="shared" si="1"/>
        <v>272563152</v>
      </c>
      <c r="G282" s="42"/>
    </row>
    <row r="283" spans="1:7">
      <c r="A283" s="42"/>
      <c r="B283" s="46" t="s">
        <v>216</v>
      </c>
      <c r="C283" s="46"/>
      <c r="D283" s="99">
        <f>SUM(D282)</f>
        <v>715321140</v>
      </c>
      <c r="E283" s="99">
        <f>SUM(E282)</f>
        <v>442757988</v>
      </c>
      <c r="F283" s="99">
        <f t="shared" si="1"/>
        <v>272563152</v>
      </c>
      <c r="G283" s="42"/>
    </row>
    <row r="284" spans="1:7" ht="30">
      <c r="A284" s="42">
        <v>390</v>
      </c>
      <c r="B284" s="45" t="s">
        <v>306</v>
      </c>
      <c r="C284" s="87" t="s">
        <v>508</v>
      </c>
      <c r="D284" s="98">
        <v>40232873</v>
      </c>
      <c r="E284" s="98">
        <v>0</v>
      </c>
      <c r="F284" s="98">
        <f t="shared" si="1"/>
        <v>40232873</v>
      </c>
      <c r="G284" s="42"/>
    </row>
    <row r="285" spans="1:7">
      <c r="A285" s="42"/>
      <c r="B285" s="45" t="s">
        <v>307</v>
      </c>
      <c r="C285" s="87" t="s">
        <v>217</v>
      </c>
      <c r="D285" s="98">
        <v>4000000</v>
      </c>
      <c r="E285" s="98">
        <v>0</v>
      </c>
      <c r="F285" s="98">
        <f t="shared" si="1"/>
        <v>4000000</v>
      </c>
      <c r="G285" s="42"/>
    </row>
    <row r="286" spans="1:7">
      <c r="A286" s="42"/>
      <c r="B286" s="45" t="s">
        <v>308</v>
      </c>
      <c r="C286" s="87" t="s">
        <v>509</v>
      </c>
      <c r="D286" s="98">
        <v>850000</v>
      </c>
      <c r="E286" s="98">
        <v>0</v>
      </c>
      <c r="F286" s="98">
        <f t="shared" si="1"/>
        <v>850000</v>
      </c>
      <c r="G286" s="42"/>
    </row>
    <row r="287" spans="1:7" ht="30">
      <c r="A287" s="42"/>
      <c r="B287" s="45" t="s">
        <v>309</v>
      </c>
      <c r="C287" s="87" t="s">
        <v>510</v>
      </c>
      <c r="D287" s="98">
        <v>6700000</v>
      </c>
      <c r="E287" s="98">
        <v>3857030</v>
      </c>
      <c r="F287" s="98">
        <f t="shared" si="1"/>
        <v>2842970</v>
      </c>
      <c r="G287" s="42"/>
    </row>
    <row r="288" spans="1:7" ht="30">
      <c r="A288" s="42"/>
      <c r="B288" s="45" t="s">
        <v>310</v>
      </c>
      <c r="C288" s="87" t="s">
        <v>511</v>
      </c>
      <c r="D288" s="98">
        <v>2935000</v>
      </c>
      <c r="E288" s="98">
        <v>255000</v>
      </c>
      <c r="F288" s="98">
        <f t="shared" si="1"/>
        <v>2680000</v>
      </c>
      <c r="G288" s="42"/>
    </row>
    <row r="289" spans="1:7" ht="30">
      <c r="A289" s="42"/>
      <c r="B289" s="45" t="s">
        <v>311</v>
      </c>
      <c r="C289" s="87" t="s">
        <v>218</v>
      </c>
      <c r="D289" s="98">
        <v>18910000</v>
      </c>
      <c r="E289" s="98">
        <v>9634623</v>
      </c>
      <c r="F289" s="98">
        <f t="shared" si="1"/>
        <v>9275377</v>
      </c>
      <c r="G289" s="42"/>
    </row>
    <row r="290" spans="1:7">
      <c r="A290" s="42"/>
      <c r="B290" s="46" t="s">
        <v>219</v>
      </c>
      <c r="C290" s="46"/>
      <c r="D290" s="99">
        <f>SUM(D284:D289)</f>
        <v>73627873</v>
      </c>
      <c r="E290" s="99">
        <f>SUM(E284:E289)</f>
        <v>13746653</v>
      </c>
      <c r="F290" s="99">
        <f t="shared" si="1"/>
        <v>59881220</v>
      </c>
      <c r="G290" s="42"/>
    </row>
    <row r="291" spans="1:7">
      <c r="A291" s="100">
        <v>300</v>
      </c>
      <c r="B291" s="46" t="s">
        <v>220</v>
      </c>
      <c r="C291" s="46"/>
      <c r="D291" s="99">
        <f>SUM(D290,D283,D281,D277,D270,D265+D263)</f>
        <v>1946113271</v>
      </c>
      <c r="E291" s="99">
        <f>SUM(E290,E283,E281,E277,E270,E265:E265,E263)</f>
        <v>1304660214</v>
      </c>
      <c r="F291" s="99">
        <f>D291-E291</f>
        <v>641453057</v>
      </c>
      <c r="G291" s="42"/>
    </row>
    <row r="292" spans="1:7" ht="45">
      <c r="A292" s="42">
        <v>520</v>
      </c>
      <c r="B292" s="45" t="s">
        <v>312</v>
      </c>
      <c r="C292" s="76" t="s">
        <v>221</v>
      </c>
      <c r="D292" s="98">
        <v>354897293</v>
      </c>
      <c r="E292" s="98">
        <v>0</v>
      </c>
      <c r="F292" s="98">
        <f t="shared" si="1"/>
        <v>354897293</v>
      </c>
      <c r="G292" s="42"/>
    </row>
    <row r="293" spans="1:7" ht="45">
      <c r="A293" s="42"/>
      <c r="B293" s="45" t="s">
        <v>313</v>
      </c>
      <c r="C293" s="76" t="s">
        <v>221</v>
      </c>
      <c r="D293" s="98">
        <v>900000000</v>
      </c>
      <c r="E293" s="98">
        <v>0</v>
      </c>
      <c r="F293" s="98">
        <f t="shared" si="1"/>
        <v>900000000</v>
      </c>
      <c r="G293" s="42"/>
    </row>
    <row r="294" spans="1:7">
      <c r="A294" s="42"/>
      <c r="B294" s="46" t="s">
        <v>222</v>
      </c>
      <c r="C294" s="46"/>
      <c r="D294" s="99">
        <f>SUM(D292:D293)</f>
        <v>1254897293</v>
      </c>
      <c r="E294" s="99">
        <f>SUM(E292:E293)</f>
        <v>0</v>
      </c>
      <c r="F294" s="99">
        <f t="shared" si="1"/>
        <v>1254897293</v>
      </c>
      <c r="G294" s="42"/>
    </row>
    <row r="295" spans="1:7" ht="30">
      <c r="A295" s="42">
        <v>530</v>
      </c>
      <c r="B295" s="45" t="s">
        <v>314</v>
      </c>
      <c r="C295" s="87" t="s">
        <v>223</v>
      </c>
      <c r="D295" s="98">
        <v>0</v>
      </c>
      <c r="E295" s="98">
        <v>0</v>
      </c>
      <c r="F295" s="98">
        <f t="shared" si="1"/>
        <v>0</v>
      </c>
      <c r="G295" s="42"/>
    </row>
    <row r="296" spans="1:7" ht="45">
      <c r="A296" s="42"/>
      <c r="B296" s="45" t="s">
        <v>315</v>
      </c>
      <c r="C296" s="87" t="s">
        <v>224</v>
      </c>
      <c r="D296" s="98">
        <v>784870423</v>
      </c>
      <c r="E296" s="98">
        <v>756870423</v>
      </c>
      <c r="F296" s="98">
        <f t="shared" si="1"/>
        <v>28000000</v>
      </c>
      <c r="G296" s="42"/>
    </row>
    <row r="297" spans="1:7">
      <c r="A297" s="42"/>
      <c r="B297" s="46" t="s">
        <v>225</v>
      </c>
      <c r="C297" s="46"/>
      <c r="D297" s="99">
        <f>SUM(D295:D296)</f>
        <v>784870423</v>
      </c>
      <c r="E297" s="99">
        <f>SUM(E295:E296)</f>
        <v>756870423</v>
      </c>
      <c r="F297" s="99">
        <f t="shared" si="1"/>
        <v>28000000</v>
      </c>
      <c r="G297" s="42"/>
    </row>
    <row r="298" spans="1:7" ht="30">
      <c r="A298" s="42">
        <v>540</v>
      </c>
      <c r="B298" s="45" t="s">
        <v>316</v>
      </c>
      <c r="C298" s="76" t="s">
        <v>512</v>
      </c>
      <c r="D298" s="98">
        <v>482500000</v>
      </c>
      <c r="E298" s="98">
        <v>81737409</v>
      </c>
      <c r="F298" s="98">
        <f t="shared" si="1"/>
        <v>400762591</v>
      </c>
      <c r="G298" s="42"/>
    </row>
    <row r="299" spans="1:7" ht="30">
      <c r="A299" s="42"/>
      <c r="B299" s="45" t="s">
        <v>317</v>
      </c>
      <c r="C299" s="76" t="s">
        <v>226</v>
      </c>
      <c r="D299" s="98">
        <v>0</v>
      </c>
      <c r="E299" s="98">
        <v>0</v>
      </c>
      <c r="F299" s="98">
        <f t="shared" si="1"/>
        <v>0</v>
      </c>
      <c r="G299" s="42"/>
    </row>
    <row r="300" spans="1:7" ht="30">
      <c r="A300" s="42"/>
      <c r="B300" s="45" t="s">
        <v>318</v>
      </c>
      <c r="C300" s="76" t="s">
        <v>513</v>
      </c>
      <c r="D300" s="98">
        <v>842756628</v>
      </c>
      <c r="E300" s="98">
        <v>766510526</v>
      </c>
      <c r="F300" s="98">
        <f t="shared" si="1"/>
        <v>76246102</v>
      </c>
      <c r="G300" s="42"/>
    </row>
    <row r="301" spans="1:7" ht="30">
      <c r="A301" s="42"/>
      <c r="B301" s="45" t="s">
        <v>319</v>
      </c>
      <c r="C301" s="76" t="s">
        <v>513</v>
      </c>
      <c r="D301" s="98">
        <v>1500000000</v>
      </c>
      <c r="E301" s="98">
        <v>1500000000</v>
      </c>
      <c r="F301" s="98">
        <f t="shared" si="1"/>
        <v>0</v>
      </c>
      <c r="G301" s="42"/>
    </row>
    <row r="302" spans="1:7" ht="30">
      <c r="A302" s="42"/>
      <c r="B302" s="45" t="s">
        <v>514</v>
      </c>
      <c r="C302" s="76" t="s">
        <v>513</v>
      </c>
      <c r="D302" s="98">
        <v>2350000000</v>
      </c>
      <c r="E302" s="98">
        <v>2102310000</v>
      </c>
      <c r="F302" s="98">
        <f t="shared" si="1"/>
        <v>247690000</v>
      </c>
      <c r="G302" s="42"/>
    </row>
    <row r="303" spans="1:7" ht="30">
      <c r="A303" s="42"/>
      <c r="B303" s="45" t="s">
        <v>320</v>
      </c>
      <c r="C303" s="76" t="s">
        <v>513</v>
      </c>
      <c r="D303" s="98">
        <v>900000000</v>
      </c>
      <c r="E303" s="98">
        <v>0</v>
      </c>
      <c r="F303" s="98">
        <f t="shared" si="1"/>
        <v>900000000</v>
      </c>
      <c r="G303" s="42"/>
    </row>
    <row r="304" spans="1:7">
      <c r="A304" s="42"/>
      <c r="B304" s="46" t="s">
        <v>515</v>
      </c>
      <c r="C304" s="46"/>
      <c r="D304" s="99">
        <f>SUM(D298:D303)</f>
        <v>6075256628</v>
      </c>
      <c r="E304" s="99">
        <f>SUM(E298:E303)</f>
        <v>4450557935</v>
      </c>
      <c r="F304" s="99">
        <f t="shared" si="1"/>
        <v>1624698693</v>
      </c>
      <c r="G304" s="42"/>
    </row>
    <row r="305" spans="1:7" ht="30">
      <c r="A305" s="42">
        <v>550</v>
      </c>
      <c r="B305" s="45" t="s">
        <v>321</v>
      </c>
      <c r="C305" s="76" t="s">
        <v>227</v>
      </c>
      <c r="D305" s="98">
        <v>0</v>
      </c>
      <c r="E305" s="98">
        <v>0</v>
      </c>
      <c r="F305" s="98">
        <f t="shared" si="1"/>
        <v>0</v>
      </c>
      <c r="G305" s="42"/>
    </row>
    <row r="306" spans="1:7" ht="30">
      <c r="A306" s="42"/>
      <c r="B306" s="45" t="s">
        <v>322</v>
      </c>
      <c r="C306" s="76" t="s">
        <v>227</v>
      </c>
      <c r="D306" s="98">
        <v>0</v>
      </c>
      <c r="E306" s="98">
        <v>0</v>
      </c>
      <c r="F306" s="98">
        <f t="shared" si="1"/>
        <v>0</v>
      </c>
      <c r="G306" s="42"/>
    </row>
    <row r="307" spans="1:7" ht="30">
      <c r="A307" s="42"/>
      <c r="B307" s="45" t="s">
        <v>323</v>
      </c>
      <c r="C307" s="76" t="s">
        <v>228</v>
      </c>
      <c r="D307" s="98">
        <v>0</v>
      </c>
      <c r="E307" s="98">
        <v>0</v>
      </c>
      <c r="F307" s="98">
        <f t="shared" si="1"/>
        <v>0</v>
      </c>
      <c r="G307" s="42"/>
    </row>
    <row r="308" spans="1:7">
      <c r="A308" s="42"/>
      <c r="B308" s="46" t="s">
        <v>229</v>
      </c>
      <c r="C308" s="46"/>
      <c r="D308" s="99">
        <f>SUM(D305:D307)</f>
        <v>0</v>
      </c>
      <c r="E308" s="99">
        <f>SUM(E305:E307)</f>
        <v>0</v>
      </c>
      <c r="F308" s="99">
        <f t="shared" si="1"/>
        <v>0</v>
      </c>
      <c r="G308" s="42"/>
    </row>
    <row r="309" spans="1:7">
      <c r="A309" s="42">
        <v>570</v>
      </c>
      <c r="B309" s="45" t="s">
        <v>567</v>
      </c>
      <c r="C309" s="76" t="s">
        <v>230</v>
      </c>
      <c r="D309" s="98">
        <v>62956000</v>
      </c>
      <c r="E309" s="98">
        <v>62956000</v>
      </c>
      <c r="F309" s="98">
        <f t="shared" si="1"/>
        <v>0</v>
      </c>
      <c r="G309" s="42"/>
    </row>
    <row r="310" spans="1:7">
      <c r="A310" s="42"/>
      <c r="B310" s="45" t="s">
        <v>324</v>
      </c>
      <c r="C310" s="76" t="s">
        <v>230</v>
      </c>
      <c r="D310" s="98">
        <v>2000000000</v>
      </c>
      <c r="E310" s="98">
        <v>1473351012</v>
      </c>
      <c r="F310" s="98">
        <f t="shared" si="1"/>
        <v>526648988</v>
      </c>
      <c r="G310" s="42"/>
    </row>
    <row r="311" spans="1:7">
      <c r="A311" s="42"/>
      <c r="B311" s="45" t="s">
        <v>325</v>
      </c>
      <c r="C311" s="76" t="s">
        <v>230</v>
      </c>
      <c r="D311" s="98">
        <v>8549500000</v>
      </c>
      <c r="E311" s="98">
        <v>6199500000</v>
      </c>
      <c r="F311" s="98">
        <f t="shared" si="1"/>
        <v>2350000000</v>
      </c>
      <c r="G311" s="42"/>
    </row>
    <row r="312" spans="1:7">
      <c r="A312" s="42"/>
      <c r="B312" s="46" t="s">
        <v>231</v>
      </c>
      <c r="C312" s="46"/>
      <c r="D312" s="99">
        <f>SUM(D309:D311)</f>
        <v>10612456000</v>
      </c>
      <c r="E312" s="99">
        <f>SUM(E309:E311)</f>
        <v>7735807012</v>
      </c>
      <c r="F312" s="99">
        <f t="shared" si="1"/>
        <v>2876648988</v>
      </c>
      <c r="G312" s="42"/>
    </row>
    <row r="313" spans="1:7">
      <c r="A313" s="100">
        <v>500</v>
      </c>
      <c r="B313" s="46" t="s">
        <v>232</v>
      </c>
      <c r="C313" s="46"/>
      <c r="D313" s="99">
        <f>SUM(D312,D308,D304,D297,D294)</f>
        <v>18727480344</v>
      </c>
      <c r="E313" s="99">
        <f>SUM(E312,E308,E304,E297,E294)</f>
        <v>12943235370</v>
      </c>
      <c r="F313" s="99">
        <f t="shared" si="1"/>
        <v>5784244974</v>
      </c>
      <c r="G313" s="42"/>
    </row>
    <row r="314" spans="1:7">
      <c r="A314" s="42">
        <v>840</v>
      </c>
      <c r="B314" s="45" t="s">
        <v>326</v>
      </c>
      <c r="C314" s="87" t="s">
        <v>233</v>
      </c>
      <c r="D314" s="98">
        <v>424080433</v>
      </c>
      <c r="E314" s="98">
        <v>417919149</v>
      </c>
      <c r="F314" s="98">
        <f>D314-E314</f>
        <v>6161284</v>
      </c>
      <c r="G314" s="42"/>
    </row>
    <row r="315" spans="1:7">
      <c r="A315" s="42"/>
      <c r="B315" s="45" t="s">
        <v>327</v>
      </c>
      <c r="C315" s="87" t="s">
        <v>233</v>
      </c>
      <c r="D315" s="98">
        <v>3500000000</v>
      </c>
      <c r="E315" s="98">
        <v>3500000000</v>
      </c>
      <c r="F315" s="98">
        <f t="shared" si="1"/>
        <v>0</v>
      </c>
      <c r="G315" s="42"/>
    </row>
    <row r="316" spans="1:7">
      <c r="A316" s="42"/>
      <c r="B316" s="46" t="s">
        <v>234</v>
      </c>
      <c r="C316" s="46"/>
      <c r="D316" s="99">
        <f>SUM(D314:D315)</f>
        <v>3924080433</v>
      </c>
      <c r="E316" s="99">
        <f>SUM(E314:E315)</f>
        <v>3917919149</v>
      </c>
      <c r="F316" s="99">
        <f>D316-E316</f>
        <v>6161284</v>
      </c>
      <c r="G316" s="42"/>
    </row>
    <row r="317" spans="1:7">
      <c r="A317" s="100">
        <v>800</v>
      </c>
      <c r="B317" s="46" t="s">
        <v>235</v>
      </c>
      <c r="C317" s="46"/>
      <c r="D317" s="99">
        <f>SUM(D316)</f>
        <v>3924080433</v>
      </c>
      <c r="E317" s="99">
        <f>SUM(E316)</f>
        <v>3917919149</v>
      </c>
      <c r="F317" s="99">
        <f t="shared" si="1"/>
        <v>6161284</v>
      </c>
      <c r="G317" s="42"/>
    </row>
    <row r="318" spans="1:7" ht="45">
      <c r="A318" s="45">
        <v>910</v>
      </c>
      <c r="B318" s="45" t="s">
        <v>328</v>
      </c>
      <c r="C318" s="87" t="s">
        <v>236</v>
      </c>
      <c r="D318" s="98">
        <v>100000000</v>
      </c>
      <c r="E318" s="98">
        <v>76287580</v>
      </c>
      <c r="F318" s="98">
        <f t="shared" si="1"/>
        <v>23712420</v>
      </c>
      <c r="G318" s="42"/>
    </row>
    <row r="319" spans="1:7">
      <c r="A319" s="87"/>
      <c r="B319" s="46" t="s">
        <v>237</v>
      </c>
      <c r="C319" s="46"/>
      <c r="D319" s="99">
        <f>SUM(D318)</f>
        <v>100000000</v>
      </c>
      <c r="E319" s="99">
        <f>SUM(E318)</f>
        <v>76287580</v>
      </c>
      <c r="F319" s="99">
        <f t="shared" si="1"/>
        <v>23712420</v>
      </c>
      <c r="G319" s="42"/>
    </row>
    <row r="320" spans="1:7">
      <c r="A320" s="42">
        <v>970</v>
      </c>
      <c r="B320" s="45" t="s">
        <v>329</v>
      </c>
      <c r="C320" s="87" t="s">
        <v>238</v>
      </c>
      <c r="D320" s="98">
        <v>1380000000</v>
      </c>
      <c r="E320" s="98">
        <v>1380000000</v>
      </c>
      <c r="F320" s="98">
        <f t="shared" si="1"/>
        <v>0</v>
      </c>
      <c r="G320" s="42"/>
    </row>
    <row r="321" spans="1:7">
      <c r="A321" s="42"/>
      <c r="B321" s="45" t="s">
        <v>330</v>
      </c>
      <c r="C321" s="87" t="s">
        <v>238</v>
      </c>
      <c r="D321" s="98">
        <v>2000000000</v>
      </c>
      <c r="E321" s="98">
        <v>2000000000</v>
      </c>
      <c r="F321" s="98">
        <f t="shared" si="1"/>
        <v>0</v>
      </c>
      <c r="G321" s="42"/>
    </row>
    <row r="322" spans="1:7">
      <c r="A322" s="42"/>
      <c r="B322" s="46" t="s">
        <v>238</v>
      </c>
      <c r="C322" s="46"/>
      <c r="D322" s="99">
        <f>SUM(D320:D321)</f>
        <v>3380000000</v>
      </c>
      <c r="E322" s="99">
        <f>SUM(E320:E321)</f>
        <v>3380000000</v>
      </c>
      <c r="F322" s="99">
        <f t="shared" si="1"/>
        <v>0</v>
      </c>
      <c r="G322" s="42"/>
    </row>
    <row r="323" spans="1:7">
      <c r="A323" s="100">
        <v>900</v>
      </c>
      <c r="B323" s="46" t="s">
        <v>239</v>
      </c>
      <c r="C323" s="46"/>
      <c r="D323" s="99">
        <f>SUM(+D319+D322)</f>
        <v>3480000000</v>
      </c>
      <c r="E323" s="99">
        <f>SUM(+E319+E322)</f>
        <v>3456287580</v>
      </c>
      <c r="F323" s="99">
        <f t="shared" si="1"/>
        <v>23712420</v>
      </c>
      <c r="G323" s="42"/>
    </row>
    <row r="324" spans="1:7">
      <c r="A324" s="46" t="s">
        <v>331</v>
      </c>
      <c r="B324" s="46"/>
      <c r="C324" s="46"/>
      <c r="D324" s="99">
        <f>D225+D261+D291+D317+D323+D313</f>
        <v>77068648708</v>
      </c>
      <c r="E324" s="99">
        <f>E225+E261+E291+E317+E323+E313</f>
        <v>65758672117</v>
      </c>
      <c r="F324" s="99">
        <f>F225+F261+F291+F317+F323+F313</f>
        <v>11309976591</v>
      </c>
      <c r="G324" s="42"/>
    </row>
    <row r="325" spans="1:7" ht="105" customHeight="1">
      <c r="A325" s="58"/>
      <c r="B325" s="58"/>
      <c r="C325" s="58"/>
      <c r="D325" s="99"/>
      <c r="E325" s="99"/>
      <c r="F325" s="99"/>
      <c r="G325" s="45"/>
    </row>
    <row r="326" spans="1:7" ht="166.5" customHeight="1">
      <c r="A326" s="58"/>
      <c r="B326" s="58"/>
      <c r="C326" s="58"/>
      <c r="D326" s="99"/>
      <c r="E326" s="99"/>
      <c r="F326" s="99"/>
      <c r="G326" s="45"/>
    </row>
    <row r="327" spans="1:7" ht="86.25" customHeight="1">
      <c r="A327" s="31"/>
      <c r="B327" s="19"/>
      <c r="C327" s="40"/>
      <c r="D327" s="89"/>
      <c r="E327" s="89"/>
      <c r="F327" s="89"/>
      <c r="G327" s="41"/>
    </row>
    <row r="328" spans="1:7">
      <c r="A328" s="18" t="s">
        <v>107</v>
      </c>
      <c r="B328" s="18"/>
      <c r="C328" s="18"/>
      <c r="D328" s="18"/>
      <c r="E328" s="18"/>
      <c r="F328" s="18"/>
      <c r="G328" s="18"/>
    </row>
    <row r="329" spans="1:7">
      <c r="A329" s="101" t="s">
        <v>41</v>
      </c>
      <c r="B329" s="101"/>
      <c r="C329" s="101"/>
      <c r="D329" s="101"/>
      <c r="E329" s="101"/>
      <c r="F329" s="101"/>
      <c r="G329" s="101"/>
    </row>
    <row r="330" spans="1:7" ht="15.75">
      <c r="A330" s="102" t="s">
        <v>22</v>
      </c>
      <c r="B330" s="102" t="s">
        <v>42</v>
      </c>
      <c r="C330" s="103" t="s">
        <v>23</v>
      </c>
      <c r="D330" s="103"/>
      <c r="E330" s="103" t="s">
        <v>43</v>
      </c>
      <c r="F330" s="103"/>
      <c r="G330" s="102" t="s">
        <v>44</v>
      </c>
    </row>
    <row r="331" spans="1:7">
      <c r="A331" s="45">
        <v>1</v>
      </c>
      <c r="B331" s="45" t="s">
        <v>782</v>
      </c>
      <c r="C331" s="42" t="s">
        <v>783</v>
      </c>
      <c r="D331" s="42"/>
      <c r="E331" s="42" t="s">
        <v>784</v>
      </c>
      <c r="F331" s="42"/>
      <c r="G331" s="41" t="s">
        <v>785</v>
      </c>
    </row>
    <row r="332" spans="1:7">
      <c r="A332" s="45">
        <v>2</v>
      </c>
      <c r="B332" s="45" t="s">
        <v>786</v>
      </c>
      <c r="C332" s="42" t="s">
        <v>787</v>
      </c>
      <c r="D332" s="42"/>
      <c r="E332" s="42" t="s">
        <v>784</v>
      </c>
      <c r="F332" s="42"/>
      <c r="G332" s="41" t="s">
        <v>788</v>
      </c>
    </row>
    <row r="333" spans="1:7">
      <c r="A333" s="19">
        <v>3</v>
      </c>
      <c r="B333" s="19" t="s">
        <v>789</v>
      </c>
      <c r="C333" s="42" t="s">
        <v>790</v>
      </c>
      <c r="D333" s="42"/>
      <c r="E333" s="42" t="s">
        <v>784</v>
      </c>
      <c r="F333" s="42"/>
      <c r="G333" s="41" t="s">
        <v>791</v>
      </c>
    </row>
    <row r="334" spans="1:7" ht="30">
      <c r="A334" s="19">
        <v>4</v>
      </c>
      <c r="B334" s="19" t="s">
        <v>792</v>
      </c>
      <c r="C334" s="42" t="s">
        <v>793</v>
      </c>
      <c r="D334" s="42"/>
      <c r="E334" s="42" t="s">
        <v>784</v>
      </c>
      <c r="F334" s="42"/>
      <c r="G334" s="41" t="s">
        <v>794</v>
      </c>
    </row>
    <row r="335" spans="1:7">
      <c r="A335" s="19">
        <v>5</v>
      </c>
      <c r="B335" s="19" t="s">
        <v>795</v>
      </c>
      <c r="C335" s="42" t="s">
        <v>793</v>
      </c>
      <c r="D335" s="42"/>
      <c r="E335" s="42" t="s">
        <v>784</v>
      </c>
      <c r="F335" s="42"/>
      <c r="G335" s="41" t="s">
        <v>796</v>
      </c>
    </row>
    <row r="336" spans="1:7" ht="30">
      <c r="A336" s="19">
        <v>6</v>
      </c>
      <c r="B336" s="19" t="s">
        <v>797</v>
      </c>
      <c r="C336" s="42" t="s">
        <v>798</v>
      </c>
      <c r="D336" s="42"/>
      <c r="E336" s="42" t="s">
        <v>784</v>
      </c>
      <c r="F336" s="42"/>
      <c r="G336" s="41" t="s">
        <v>799</v>
      </c>
    </row>
    <row r="337" spans="1:7">
      <c r="A337" s="104" t="s">
        <v>800</v>
      </c>
      <c r="B337" s="61"/>
      <c r="C337" s="61"/>
      <c r="D337" s="61"/>
      <c r="E337" s="61"/>
      <c r="F337" s="61"/>
      <c r="G337" s="61"/>
    </row>
    <row r="338" spans="1:7">
      <c r="A338" s="26"/>
      <c r="B338" s="26"/>
      <c r="C338" s="26"/>
      <c r="D338" s="26"/>
      <c r="E338" s="26"/>
      <c r="F338" s="26"/>
      <c r="G338" s="26"/>
    </row>
    <row r="339" spans="1:7">
      <c r="A339" s="101" t="s">
        <v>99</v>
      </c>
      <c r="B339" s="101"/>
      <c r="C339" s="101"/>
      <c r="D339" s="101"/>
      <c r="E339" s="101"/>
      <c r="F339" s="101"/>
      <c r="G339" s="101"/>
    </row>
    <row r="340" spans="1:7">
      <c r="A340" s="105" t="s">
        <v>86</v>
      </c>
      <c r="B340" s="105"/>
      <c r="C340" s="105" t="s">
        <v>23</v>
      </c>
      <c r="D340" s="105"/>
      <c r="E340" s="106" t="s">
        <v>77</v>
      </c>
      <c r="F340" s="105" t="s">
        <v>87</v>
      </c>
      <c r="G340" s="105"/>
    </row>
    <row r="341" spans="1:7">
      <c r="A341" s="107"/>
      <c r="B341" s="107"/>
      <c r="C341" s="107"/>
      <c r="D341" s="107"/>
      <c r="E341" s="108"/>
      <c r="F341" s="107"/>
      <c r="G341" s="107"/>
    </row>
    <row r="342" spans="1:7">
      <c r="A342" s="107"/>
      <c r="B342" s="107"/>
      <c r="C342" s="107"/>
      <c r="D342" s="107"/>
      <c r="E342" s="108"/>
      <c r="F342" s="107"/>
      <c r="G342" s="107"/>
    </row>
    <row r="343" spans="1:7">
      <c r="A343" s="61" t="s">
        <v>83</v>
      </c>
      <c r="B343" s="61"/>
      <c r="C343" s="61"/>
      <c r="D343" s="61"/>
      <c r="E343" s="61"/>
      <c r="F343" s="61"/>
      <c r="G343" s="61"/>
    </row>
    <row r="344" spans="1:7">
      <c r="A344" s="109"/>
      <c r="B344" s="110"/>
      <c r="C344" s="110"/>
      <c r="D344" s="110"/>
      <c r="E344" s="110"/>
      <c r="F344" s="110"/>
      <c r="G344" s="110"/>
    </row>
    <row r="345" spans="1:7">
      <c r="A345" s="32" t="s">
        <v>345</v>
      </c>
      <c r="B345" s="32"/>
      <c r="C345" s="32"/>
      <c r="D345" s="32"/>
      <c r="E345" s="32"/>
      <c r="F345" s="32"/>
      <c r="G345" s="32"/>
    </row>
    <row r="346" spans="1:7" ht="60">
      <c r="A346" s="111" t="s">
        <v>242</v>
      </c>
      <c r="B346" s="56" t="s">
        <v>115</v>
      </c>
      <c r="C346" s="56" t="s">
        <v>114</v>
      </c>
      <c r="D346" s="57" t="s">
        <v>92</v>
      </c>
      <c r="E346" s="57"/>
      <c r="F346" s="57"/>
      <c r="G346" s="65" t="s">
        <v>40</v>
      </c>
    </row>
    <row r="347" spans="1:7" ht="62.25" customHeight="1">
      <c r="A347" s="58" t="s">
        <v>825</v>
      </c>
      <c r="B347" s="112"/>
      <c r="C347" s="113"/>
      <c r="D347" s="42" t="s">
        <v>826</v>
      </c>
      <c r="E347" s="42"/>
      <c r="F347" s="42"/>
      <c r="G347" s="51" t="s">
        <v>824</v>
      </c>
    </row>
    <row r="348" spans="1:7">
      <c r="A348" s="61" t="s">
        <v>83</v>
      </c>
      <c r="B348" s="61"/>
      <c r="C348" s="61"/>
      <c r="D348" s="61"/>
      <c r="E348" s="61"/>
      <c r="F348" s="61"/>
      <c r="G348" s="61"/>
    </row>
    <row r="349" spans="1:7">
      <c r="A349" s="19"/>
      <c r="B349" s="73"/>
      <c r="C349" s="73"/>
      <c r="D349" s="73"/>
      <c r="E349" s="73"/>
      <c r="F349" s="73"/>
      <c r="G349" s="73"/>
    </row>
    <row r="350" spans="1:7">
      <c r="A350" s="18" t="s">
        <v>111</v>
      </c>
      <c r="B350" s="18"/>
      <c r="C350" s="18"/>
      <c r="D350" s="18"/>
      <c r="E350" s="18"/>
      <c r="F350" s="18"/>
      <c r="G350" s="18"/>
    </row>
    <row r="351" spans="1:7">
      <c r="A351" s="114" t="s">
        <v>112</v>
      </c>
      <c r="B351" s="114"/>
      <c r="C351" s="114"/>
      <c r="D351" s="114"/>
      <c r="E351" s="114"/>
      <c r="F351" s="114"/>
      <c r="G351" s="114"/>
    </row>
    <row r="352" spans="1:7">
      <c r="A352" s="105" t="s">
        <v>93</v>
      </c>
      <c r="B352" s="105"/>
      <c r="C352" s="105" t="s">
        <v>94</v>
      </c>
      <c r="D352" s="105"/>
      <c r="E352" s="105" t="s">
        <v>87</v>
      </c>
      <c r="F352" s="105"/>
      <c r="G352" s="105"/>
    </row>
    <row r="353" spans="1:7" ht="91.5" customHeight="1">
      <c r="A353" s="115" t="s">
        <v>151</v>
      </c>
      <c r="B353" s="115"/>
      <c r="C353" s="116" t="s">
        <v>421</v>
      </c>
      <c r="D353" s="116"/>
      <c r="E353" s="117" t="s">
        <v>140</v>
      </c>
      <c r="F353" s="117"/>
      <c r="G353" s="41" t="s">
        <v>141</v>
      </c>
    </row>
    <row r="354" spans="1:7" ht="60" customHeight="1">
      <c r="A354" s="115" t="s">
        <v>148</v>
      </c>
      <c r="B354" s="115"/>
      <c r="C354" s="95" t="s">
        <v>332</v>
      </c>
      <c r="D354" s="95"/>
      <c r="E354" s="117" t="s">
        <v>149</v>
      </c>
      <c r="F354" s="118"/>
      <c r="G354" s="118"/>
    </row>
    <row r="355" spans="1:7" ht="85.5" customHeight="1">
      <c r="A355" s="39" t="s">
        <v>154</v>
      </c>
      <c r="B355" s="39"/>
      <c r="C355" s="95" t="s">
        <v>156</v>
      </c>
      <c r="D355" s="95"/>
      <c r="E355" s="60" t="s">
        <v>173</v>
      </c>
      <c r="F355" s="60"/>
      <c r="G355" s="60"/>
    </row>
    <row r="356" spans="1:7" ht="103.5" customHeight="1">
      <c r="A356" s="39" t="s">
        <v>157</v>
      </c>
      <c r="B356" s="39"/>
      <c r="C356" s="95" t="s">
        <v>243</v>
      </c>
      <c r="D356" s="95"/>
      <c r="E356" s="60" t="s">
        <v>174</v>
      </c>
      <c r="F356" s="60"/>
      <c r="G356" s="60"/>
    </row>
    <row r="357" spans="1:7" ht="98.25" customHeight="1">
      <c r="A357" s="119" t="s">
        <v>401</v>
      </c>
      <c r="B357" s="119"/>
      <c r="C357" s="120" t="s">
        <v>179</v>
      </c>
      <c r="D357" s="120"/>
      <c r="E357" s="121" t="s">
        <v>817</v>
      </c>
      <c r="F357" s="60"/>
      <c r="G357" s="60"/>
    </row>
    <row r="358" spans="1:7" ht="115.5" customHeight="1">
      <c r="A358" s="119" t="s">
        <v>402</v>
      </c>
      <c r="B358" s="119"/>
      <c r="C358" s="120" t="s">
        <v>344</v>
      </c>
      <c r="D358" s="120"/>
      <c r="E358" s="121" t="s">
        <v>818</v>
      </c>
      <c r="F358" s="60"/>
      <c r="G358" s="60"/>
    </row>
    <row r="359" spans="1:7" ht="138.75" customHeight="1">
      <c r="A359" s="119" t="s">
        <v>374</v>
      </c>
      <c r="B359" s="119"/>
      <c r="C359" s="120" t="s">
        <v>422</v>
      </c>
      <c r="D359" s="120"/>
      <c r="E359" s="121" t="s">
        <v>819</v>
      </c>
      <c r="F359" s="60"/>
      <c r="G359" s="60"/>
    </row>
    <row r="360" spans="1:7" ht="84" customHeight="1">
      <c r="A360" s="119" t="s">
        <v>381</v>
      </c>
      <c r="B360" s="119"/>
      <c r="C360" s="120" t="s">
        <v>400</v>
      </c>
      <c r="D360" s="120"/>
      <c r="E360" s="121" t="s">
        <v>820</v>
      </c>
      <c r="F360" s="60"/>
      <c r="G360" s="60"/>
    </row>
    <row r="361" spans="1:7" ht="97.5" customHeight="1">
      <c r="A361" s="119" t="s">
        <v>403</v>
      </c>
      <c r="B361" s="119"/>
      <c r="C361" s="120" t="s">
        <v>346</v>
      </c>
      <c r="D361" s="120"/>
      <c r="E361" s="121" t="s">
        <v>821</v>
      </c>
      <c r="F361" s="60"/>
      <c r="G361" s="60"/>
    </row>
    <row r="362" spans="1:7" ht="82.5" customHeight="1">
      <c r="A362" s="119" t="s">
        <v>404</v>
      </c>
      <c r="B362" s="119"/>
      <c r="C362" s="116" t="s">
        <v>816</v>
      </c>
      <c r="D362" s="120"/>
      <c r="E362" s="121" t="s">
        <v>822</v>
      </c>
      <c r="F362" s="60"/>
      <c r="G362" s="60"/>
    </row>
    <row r="363" spans="1:7" ht="66" customHeight="1">
      <c r="A363" s="119" t="s">
        <v>405</v>
      </c>
      <c r="B363" s="119"/>
      <c r="C363" s="120" t="s">
        <v>409</v>
      </c>
      <c r="D363" s="120"/>
      <c r="E363" s="121" t="s">
        <v>823</v>
      </c>
      <c r="F363" s="60"/>
      <c r="G363" s="60"/>
    </row>
    <row r="364" spans="1:7">
      <c r="A364" s="61" t="s">
        <v>83</v>
      </c>
      <c r="B364" s="61"/>
      <c r="C364" s="61"/>
      <c r="D364" s="61"/>
      <c r="E364" s="61"/>
      <c r="F364" s="61"/>
      <c r="G364" s="61"/>
    </row>
    <row r="365" spans="1:7">
      <c r="A365" s="19"/>
      <c r="B365" s="73"/>
      <c r="C365" s="73"/>
      <c r="D365" s="73"/>
      <c r="E365" s="73"/>
      <c r="F365" s="73"/>
      <c r="G365" s="73"/>
    </row>
    <row r="366" spans="1:7">
      <c r="A366" s="32" t="s">
        <v>108</v>
      </c>
      <c r="B366" s="32"/>
      <c r="C366" s="32"/>
      <c r="D366" s="32"/>
      <c r="E366" s="32"/>
      <c r="F366" s="32"/>
      <c r="G366" s="32"/>
    </row>
    <row r="367" spans="1:7" ht="30">
      <c r="A367" s="56" t="s">
        <v>246</v>
      </c>
      <c r="B367" s="56" t="s">
        <v>88</v>
      </c>
      <c r="C367" s="57" t="s">
        <v>91</v>
      </c>
      <c r="D367" s="57"/>
      <c r="E367" s="56" t="s">
        <v>89</v>
      </c>
      <c r="F367" s="57" t="s">
        <v>90</v>
      </c>
      <c r="G367" s="57"/>
    </row>
    <row r="368" spans="1:7" ht="102" customHeight="1">
      <c r="A368" s="122" t="s">
        <v>241</v>
      </c>
      <c r="B368" s="122"/>
      <c r="C368" s="123"/>
      <c r="D368" s="123"/>
      <c r="E368" s="122"/>
      <c r="F368" s="122" t="s">
        <v>813</v>
      </c>
      <c r="G368" s="51" t="s">
        <v>814</v>
      </c>
    </row>
    <row r="369" spans="1:7">
      <c r="A369" s="61" t="s">
        <v>83</v>
      </c>
      <c r="B369" s="61"/>
      <c r="C369" s="61"/>
      <c r="D369" s="61"/>
      <c r="E369" s="61"/>
      <c r="F369" s="61"/>
      <c r="G369" s="61"/>
    </row>
    <row r="370" spans="1:7">
      <c r="A370" s="12"/>
      <c r="B370" s="12"/>
      <c r="C370" s="12"/>
      <c r="D370" s="12"/>
    </row>
    <row r="371" spans="1:7">
      <c r="A371" s="18" t="s">
        <v>113</v>
      </c>
      <c r="B371" s="18"/>
      <c r="C371" s="18"/>
      <c r="D371" s="18"/>
      <c r="E371" s="18"/>
      <c r="F371" s="18"/>
      <c r="G371" s="18"/>
    </row>
    <row r="372" spans="1:7" ht="21.75" customHeight="1">
      <c r="A372" s="32" t="s">
        <v>117</v>
      </c>
      <c r="B372" s="32"/>
      <c r="C372" s="32"/>
      <c r="D372" s="32"/>
      <c r="E372" s="32"/>
      <c r="F372" s="32"/>
      <c r="G372" s="32"/>
    </row>
    <row r="373" spans="1:7">
      <c r="A373" s="56" t="s">
        <v>45</v>
      </c>
      <c r="B373" s="56" t="s">
        <v>46</v>
      </c>
      <c r="C373" s="57" t="s">
        <v>23</v>
      </c>
      <c r="D373" s="57"/>
      <c r="E373" s="56" t="s">
        <v>47</v>
      </c>
      <c r="F373" s="57" t="s">
        <v>79</v>
      </c>
      <c r="G373" s="57"/>
    </row>
    <row r="374" spans="1:7" ht="30">
      <c r="A374" s="45">
        <v>14724</v>
      </c>
      <c r="B374" s="124">
        <v>44942</v>
      </c>
      <c r="C374" s="42" t="s">
        <v>663</v>
      </c>
      <c r="D374" s="42"/>
      <c r="E374" s="45" t="s">
        <v>446</v>
      </c>
      <c r="F374" s="125" t="s">
        <v>815</v>
      </c>
      <c r="G374" s="27"/>
    </row>
    <row r="375" spans="1:7" ht="30">
      <c r="A375" s="45">
        <v>14772</v>
      </c>
      <c r="B375" s="124">
        <v>44953</v>
      </c>
      <c r="C375" s="42" t="s">
        <v>664</v>
      </c>
      <c r="D375" s="42"/>
      <c r="E375" s="45" t="s">
        <v>665</v>
      </c>
      <c r="F375" s="27"/>
      <c r="G375" s="27"/>
    </row>
    <row r="376" spans="1:7" ht="30">
      <c r="A376" s="19">
        <v>15837</v>
      </c>
      <c r="B376" s="88">
        <v>45180</v>
      </c>
      <c r="C376" s="42" t="s">
        <v>445</v>
      </c>
      <c r="D376" s="42"/>
      <c r="E376" s="45" t="s">
        <v>446</v>
      </c>
      <c r="F376" s="27"/>
      <c r="G376" s="27"/>
    </row>
    <row r="377" spans="1:7" ht="30">
      <c r="A377" s="19">
        <v>15913</v>
      </c>
      <c r="B377" s="88">
        <v>45190</v>
      </c>
      <c r="C377" s="42" t="s">
        <v>447</v>
      </c>
      <c r="D377" s="42"/>
      <c r="E377" s="45" t="s">
        <v>446</v>
      </c>
      <c r="F377" s="27"/>
      <c r="G377" s="27"/>
    </row>
    <row r="378" spans="1:7">
      <c r="A378" s="126" t="s">
        <v>667</v>
      </c>
      <c r="B378" s="126"/>
      <c r="C378" s="126"/>
      <c r="D378" s="126"/>
      <c r="E378" s="126"/>
      <c r="F378" s="126"/>
      <c r="G378" s="126"/>
    </row>
    <row r="379" spans="1:7">
      <c r="A379" s="73"/>
      <c r="B379" s="127"/>
      <c r="C379" s="73"/>
      <c r="D379" s="73"/>
      <c r="E379" s="73"/>
      <c r="F379" s="73"/>
      <c r="G379" s="73"/>
    </row>
    <row r="380" spans="1:7">
      <c r="A380" s="128" t="s">
        <v>100</v>
      </c>
      <c r="B380" s="128"/>
      <c r="C380" s="128"/>
      <c r="D380" s="128"/>
      <c r="E380" s="128"/>
      <c r="F380" s="128"/>
      <c r="G380" s="128"/>
    </row>
    <row r="381" spans="1:7">
      <c r="A381" s="129" t="s">
        <v>101</v>
      </c>
      <c r="B381" s="129"/>
      <c r="C381" s="129"/>
      <c r="D381" s="129"/>
      <c r="E381" s="129"/>
      <c r="F381" s="129"/>
      <c r="G381" s="129"/>
    </row>
    <row r="382" spans="1:7">
      <c r="A382" s="63" t="s">
        <v>48</v>
      </c>
      <c r="B382" s="63"/>
      <c r="C382" s="63"/>
      <c r="D382" s="63"/>
      <c r="E382" s="63"/>
      <c r="F382" s="63"/>
      <c r="G382" s="63"/>
    </row>
    <row r="383" spans="1:7">
      <c r="A383" s="64" t="s">
        <v>80</v>
      </c>
      <c r="B383" s="64" t="s">
        <v>77</v>
      </c>
      <c r="C383" s="63" t="s">
        <v>23</v>
      </c>
      <c r="D383" s="63"/>
      <c r="E383" s="63"/>
      <c r="F383" s="57" t="s">
        <v>49</v>
      </c>
      <c r="G383" s="57"/>
    </row>
    <row r="384" spans="1:7" ht="50.1" customHeight="1">
      <c r="A384" s="87" t="s">
        <v>761</v>
      </c>
      <c r="B384" s="93">
        <v>44929</v>
      </c>
      <c r="C384" s="27" t="s">
        <v>762</v>
      </c>
      <c r="D384" s="27"/>
      <c r="E384" s="27"/>
      <c r="F384" s="60" t="s">
        <v>763</v>
      </c>
      <c r="G384" s="60"/>
    </row>
    <row r="385" spans="1:7" ht="50.1" customHeight="1">
      <c r="A385" s="87" t="s">
        <v>764</v>
      </c>
      <c r="B385" s="93">
        <v>44956</v>
      </c>
      <c r="C385" s="27" t="s">
        <v>765</v>
      </c>
      <c r="D385" s="27"/>
      <c r="E385" s="27"/>
      <c r="F385" s="60" t="s">
        <v>766</v>
      </c>
      <c r="G385" s="60"/>
    </row>
    <row r="386" spans="1:7" ht="50.1" customHeight="1">
      <c r="A386" s="87" t="s">
        <v>767</v>
      </c>
      <c r="B386" s="93">
        <v>44977</v>
      </c>
      <c r="C386" s="27" t="s">
        <v>768</v>
      </c>
      <c r="D386" s="27"/>
      <c r="E386" s="27"/>
      <c r="F386" s="60" t="s">
        <v>769</v>
      </c>
      <c r="G386" s="60"/>
    </row>
    <row r="387" spans="1:7" ht="50.1" customHeight="1">
      <c r="A387" s="87" t="s">
        <v>770</v>
      </c>
      <c r="B387" s="93">
        <v>45001</v>
      </c>
      <c r="C387" s="27" t="s">
        <v>771</v>
      </c>
      <c r="D387" s="27"/>
      <c r="E387" s="27"/>
      <c r="F387" s="60" t="s">
        <v>772</v>
      </c>
      <c r="G387" s="60"/>
    </row>
    <row r="388" spans="1:7" ht="50.1" customHeight="1">
      <c r="A388" s="87" t="s">
        <v>713</v>
      </c>
      <c r="B388" s="93">
        <v>45036</v>
      </c>
      <c r="C388" s="27" t="s">
        <v>714</v>
      </c>
      <c r="D388" s="27"/>
      <c r="E388" s="27"/>
      <c r="F388" s="60" t="s">
        <v>715</v>
      </c>
      <c r="G388" s="60"/>
    </row>
    <row r="389" spans="1:7" ht="50.1" customHeight="1">
      <c r="A389" s="87" t="s">
        <v>716</v>
      </c>
      <c r="B389" s="93">
        <v>45070</v>
      </c>
      <c r="C389" s="27" t="s">
        <v>717</v>
      </c>
      <c r="D389" s="27"/>
      <c r="E389" s="27"/>
      <c r="F389" s="60" t="s">
        <v>718</v>
      </c>
      <c r="G389" s="60"/>
    </row>
    <row r="390" spans="1:7" ht="50.1" customHeight="1">
      <c r="A390" s="87" t="s">
        <v>719</v>
      </c>
      <c r="B390" s="93">
        <v>45093</v>
      </c>
      <c r="C390" s="27" t="s">
        <v>720</v>
      </c>
      <c r="D390" s="27"/>
      <c r="E390" s="27"/>
      <c r="F390" s="60" t="s">
        <v>721</v>
      </c>
      <c r="G390" s="60"/>
    </row>
    <row r="391" spans="1:7" ht="50.1" customHeight="1">
      <c r="A391" s="87" t="s">
        <v>722</v>
      </c>
      <c r="B391" s="93">
        <v>45103</v>
      </c>
      <c r="C391" s="27" t="s">
        <v>723</v>
      </c>
      <c r="D391" s="27"/>
      <c r="E391" s="27"/>
      <c r="F391" s="60" t="s">
        <v>724</v>
      </c>
      <c r="G391" s="60"/>
    </row>
    <row r="392" spans="1:7" ht="50.1" customHeight="1">
      <c r="A392" s="87" t="s">
        <v>725</v>
      </c>
      <c r="B392" s="93">
        <v>45104</v>
      </c>
      <c r="C392" s="27" t="s">
        <v>726</v>
      </c>
      <c r="D392" s="27"/>
      <c r="E392" s="27"/>
      <c r="F392" s="60" t="s">
        <v>727</v>
      </c>
      <c r="G392" s="60"/>
    </row>
    <row r="393" spans="1:7" ht="50.1" customHeight="1">
      <c r="A393" s="87" t="s">
        <v>728</v>
      </c>
      <c r="B393" s="93">
        <v>45106</v>
      </c>
      <c r="C393" s="27" t="s">
        <v>729</v>
      </c>
      <c r="D393" s="27"/>
      <c r="E393" s="27"/>
      <c r="F393" s="60" t="s">
        <v>730</v>
      </c>
      <c r="G393" s="60"/>
    </row>
    <row r="394" spans="1:7" ht="50.1" customHeight="1">
      <c r="A394" s="87" t="s">
        <v>731</v>
      </c>
      <c r="B394" s="93">
        <v>45106</v>
      </c>
      <c r="C394" s="27" t="s">
        <v>732</v>
      </c>
      <c r="D394" s="27"/>
      <c r="E394" s="27"/>
      <c r="F394" s="60" t="s">
        <v>733</v>
      </c>
      <c r="G394" s="60"/>
    </row>
    <row r="395" spans="1:7" ht="50.1" customHeight="1">
      <c r="A395" s="87" t="s">
        <v>734</v>
      </c>
      <c r="B395" s="93">
        <v>45106</v>
      </c>
      <c r="C395" s="27" t="s">
        <v>735</v>
      </c>
      <c r="D395" s="27"/>
      <c r="E395" s="27"/>
      <c r="F395" s="60" t="s">
        <v>736</v>
      </c>
      <c r="G395" s="60"/>
    </row>
    <row r="396" spans="1:7" ht="50.1" customHeight="1">
      <c r="A396" s="87" t="s">
        <v>737</v>
      </c>
      <c r="B396" s="93">
        <v>45106</v>
      </c>
      <c r="C396" s="27" t="s">
        <v>738</v>
      </c>
      <c r="D396" s="27"/>
      <c r="E396" s="27"/>
      <c r="F396" s="60" t="s">
        <v>739</v>
      </c>
      <c r="G396" s="60"/>
    </row>
    <row r="397" spans="1:7" ht="50.1" customHeight="1">
      <c r="A397" s="87" t="s">
        <v>740</v>
      </c>
      <c r="B397" s="93">
        <v>45106</v>
      </c>
      <c r="C397" s="27" t="s">
        <v>741</v>
      </c>
      <c r="D397" s="27"/>
      <c r="E397" s="27"/>
      <c r="F397" s="60" t="s">
        <v>742</v>
      </c>
      <c r="G397" s="60"/>
    </row>
    <row r="398" spans="1:7" ht="50.1" customHeight="1">
      <c r="A398" s="87" t="s">
        <v>743</v>
      </c>
      <c r="B398" s="93">
        <v>45107</v>
      </c>
      <c r="C398" s="27" t="s">
        <v>744</v>
      </c>
      <c r="D398" s="27"/>
      <c r="E398" s="27"/>
      <c r="F398" s="60" t="s">
        <v>745</v>
      </c>
      <c r="G398" s="60"/>
    </row>
    <row r="399" spans="1:7" ht="50.1" customHeight="1">
      <c r="A399" s="87" t="s">
        <v>746</v>
      </c>
      <c r="B399" s="93">
        <v>45107</v>
      </c>
      <c r="C399" s="27" t="s">
        <v>747</v>
      </c>
      <c r="D399" s="27"/>
      <c r="E399" s="27"/>
      <c r="F399" s="60" t="s">
        <v>748</v>
      </c>
      <c r="G399" s="60"/>
    </row>
    <row r="400" spans="1:7" ht="50.1" customHeight="1">
      <c r="A400" s="87" t="s">
        <v>516</v>
      </c>
      <c r="B400" s="93">
        <v>45121</v>
      </c>
      <c r="C400" s="27" t="s">
        <v>517</v>
      </c>
      <c r="D400" s="27"/>
      <c r="E400" s="27"/>
      <c r="F400" s="60" t="s">
        <v>518</v>
      </c>
      <c r="G400" s="42"/>
    </row>
    <row r="401" spans="1:7" ht="50.1" customHeight="1">
      <c r="A401" s="87" t="s">
        <v>519</v>
      </c>
      <c r="B401" s="93">
        <v>45127</v>
      </c>
      <c r="C401" s="27" t="s">
        <v>520</v>
      </c>
      <c r="D401" s="27"/>
      <c r="E401" s="27"/>
      <c r="F401" s="60" t="s">
        <v>521</v>
      </c>
      <c r="G401" s="42"/>
    </row>
    <row r="402" spans="1:7" ht="50.1" customHeight="1">
      <c r="A402" s="87" t="s">
        <v>522</v>
      </c>
      <c r="B402" s="93">
        <v>45156</v>
      </c>
      <c r="C402" s="27" t="s">
        <v>523</v>
      </c>
      <c r="D402" s="27"/>
      <c r="E402" s="27"/>
      <c r="F402" s="60" t="s">
        <v>524</v>
      </c>
      <c r="G402" s="42"/>
    </row>
    <row r="403" spans="1:7" ht="50.1" customHeight="1">
      <c r="A403" s="87" t="s">
        <v>525</v>
      </c>
      <c r="B403" s="93">
        <v>45188</v>
      </c>
      <c r="C403" s="27" t="s">
        <v>526</v>
      </c>
      <c r="D403" s="27"/>
      <c r="E403" s="27"/>
      <c r="F403" s="60" t="s">
        <v>527</v>
      </c>
      <c r="G403" s="60"/>
    </row>
    <row r="404" spans="1:7" ht="50.1" customHeight="1">
      <c r="A404" s="31" t="s">
        <v>695</v>
      </c>
      <c r="B404" s="93">
        <v>45201</v>
      </c>
      <c r="C404" s="27" t="s">
        <v>517</v>
      </c>
      <c r="D404" s="27"/>
      <c r="E404" s="27"/>
      <c r="F404" s="60" t="s">
        <v>696</v>
      </c>
      <c r="G404" s="42"/>
    </row>
    <row r="405" spans="1:7" ht="50.1" customHeight="1">
      <c r="A405" s="31" t="s">
        <v>697</v>
      </c>
      <c r="B405" s="93">
        <v>45229</v>
      </c>
      <c r="C405" s="27" t="s">
        <v>698</v>
      </c>
      <c r="D405" s="27"/>
      <c r="E405" s="27"/>
      <c r="F405" s="60" t="s">
        <v>699</v>
      </c>
      <c r="G405" s="42"/>
    </row>
    <row r="406" spans="1:7" ht="50.1" customHeight="1">
      <c r="A406" s="76" t="s">
        <v>700</v>
      </c>
      <c r="B406" s="93">
        <v>45251</v>
      </c>
      <c r="C406" s="27" t="s">
        <v>701</v>
      </c>
      <c r="D406" s="27"/>
      <c r="E406" s="27"/>
      <c r="F406" s="60" t="s">
        <v>702</v>
      </c>
      <c r="G406" s="42"/>
    </row>
    <row r="407" spans="1:7" ht="50.1" customHeight="1">
      <c r="A407" s="31" t="s">
        <v>703</v>
      </c>
      <c r="B407" s="93">
        <v>45252</v>
      </c>
      <c r="C407" s="27" t="s">
        <v>704</v>
      </c>
      <c r="D407" s="27"/>
      <c r="E407" s="27"/>
      <c r="F407" s="60" t="s">
        <v>705</v>
      </c>
      <c r="G407" s="60"/>
    </row>
    <row r="408" spans="1:7" ht="50.1" customHeight="1">
      <c r="A408" s="76" t="s">
        <v>706</v>
      </c>
      <c r="B408" s="93">
        <v>45254</v>
      </c>
      <c r="C408" s="27" t="s">
        <v>707</v>
      </c>
      <c r="D408" s="27"/>
      <c r="E408" s="27"/>
      <c r="F408" s="60" t="s">
        <v>708</v>
      </c>
      <c r="G408" s="60"/>
    </row>
    <row r="409" spans="1:7" ht="50.1" customHeight="1">
      <c r="A409" s="76" t="s">
        <v>709</v>
      </c>
      <c r="B409" s="93">
        <v>45288</v>
      </c>
      <c r="C409" s="27" t="s">
        <v>517</v>
      </c>
      <c r="D409" s="27"/>
      <c r="E409" s="27"/>
      <c r="F409" s="60" t="s">
        <v>710</v>
      </c>
      <c r="G409" s="60"/>
    </row>
    <row r="410" spans="1:7" ht="42" customHeight="1">
      <c r="A410" s="76" t="s">
        <v>711</v>
      </c>
      <c r="B410" s="93">
        <v>45289</v>
      </c>
      <c r="C410" s="27" t="s">
        <v>517</v>
      </c>
      <c r="D410" s="27"/>
      <c r="E410" s="27"/>
      <c r="F410" s="60" t="s">
        <v>712</v>
      </c>
      <c r="G410" s="60"/>
    </row>
    <row r="411" spans="1:7">
      <c r="A411" s="61" t="s">
        <v>83</v>
      </c>
      <c r="B411" s="61"/>
      <c r="C411" s="61"/>
      <c r="D411" s="61"/>
      <c r="E411" s="61"/>
      <c r="F411" s="61"/>
      <c r="G411" s="61"/>
    </row>
    <row r="412" spans="1:7">
      <c r="C412" s="14"/>
      <c r="D412" s="14"/>
      <c r="E412" s="14"/>
      <c r="F412" s="14"/>
      <c r="G412" s="14"/>
    </row>
    <row r="413" spans="1:7">
      <c r="A413" s="63" t="s">
        <v>50</v>
      </c>
      <c r="B413" s="63"/>
      <c r="C413" s="63"/>
      <c r="D413" s="63"/>
      <c r="E413" s="63"/>
      <c r="F413" s="63"/>
      <c r="G413" s="63"/>
    </row>
    <row r="414" spans="1:7">
      <c r="A414" s="64" t="s">
        <v>80</v>
      </c>
      <c r="B414" s="64" t="s">
        <v>77</v>
      </c>
      <c r="C414" s="63" t="s">
        <v>23</v>
      </c>
      <c r="D414" s="63"/>
      <c r="E414" s="63"/>
      <c r="F414" s="57" t="s">
        <v>49</v>
      </c>
      <c r="G414" s="57"/>
    </row>
    <row r="415" spans="1:7" ht="50.1" customHeight="1">
      <c r="A415" s="87" t="s">
        <v>749</v>
      </c>
      <c r="B415" s="93">
        <v>45049</v>
      </c>
      <c r="C415" s="27" t="s">
        <v>750</v>
      </c>
      <c r="D415" s="27"/>
      <c r="E415" s="27"/>
      <c r="F415" s="60" t="s">
        <v>751</v>
      </c>
      <c r="G415" s="60"/>
    </row>
    <row r="416" spans="1:7" ht="50.1" customHeight="1">
      <c r="A416" s="87" t="s">
        <v>752</v>
      </c>
      <c r="B416" s="93">
        <v>45103</v>
      </c>
      <c r="C416" s="27" t="s">
        <v>753</v>
      </c>
      <c r="D416" s="27"/>
      <c r="E416" s="27"/>
      <c r="F416" s="60" t="s">
        <v>754</v>
      </c>
      <c r="G416" s="60"/>
    </row>
    <row r="417" spans="1:7" ht="50.1" customHeight="1">
      <c r="A417" s="87" t="s">
        <v>522</v>
      </c>
      <c r="B417" s="93">
        <v>45191</v>
      </c>
      <c r="C417" s="27" t="s">
        <v>528</v>
      </c>
      <c r="D417" s="27"/>
      <c r="E417" s="27"/>
      <c r="F417" s="60" t="s">
        <v>529</v>
      </c>
      <c r="G417" s="42"/>
    </row>
    <row r="418" spans="1:7" ht="50.1" customHeight="1">
      <c r="A418" s="31" t="s">
        <v>692</v>
      </c>
      <c r="B418" s="93">
        <v>45239</v>
      </c>
      <c r="C418" s="42" t="s">
        <v>693</v>
      </c>
      <c r="D418" s="42"/>
      <c r="E418" s="42"/>
      <c r="F418" s="60" t="s">
        <v>694</v>
      </c>
      <c r="G418" s="42"/>
    </row>
    <row r="419" spans="1:7">
      <c r="A419" s="61" t="s">
        <v>83</v>
      </c>
      <c r="B419" s="61"/>
      <c r="C419" s="61"/>
      <c r="D419" s="61"/>
      <c r="E419" s="61"/>
      <c r="F419" s="61"/>
      <c r="G419" s="61"/>
    </row>
    <row r="421" spans="1:7">
      <c r="A421" s="63" t="s">
        <v>682</v>
      </c>
      <c r="B421" s="63"/>
      <c r="C421" s="63"/>
      <c r="D421" s="63"/>
      <c r="E421" s="63"/>
      <c r="F421" s="63"/>
      <c r="G421" s="63"/>
    </row>
    <row r="422" spans="1:7">
      <c r="A422" s="64" t="s">
        <v>80</v>
      </c>
      <c r="B422" s="64" t="s">
        <v>77</v>
      </c>
      <c r="C422" s="64" t="s">
        <v>23</v>
      </c>
      <c r="D422" s="64"/>
      <c r="E422" s="64"/>
      <c r="F422" s="63" t="s">
        <v>49</v>
      </c>
      <c r="G422" s="63"/>
    </row>
    <row r="423" spans="1:7" ht="50.1" customHeight="1">
      <c r="A423" s="130" t="s">
        <v>683</v>
      </c>
      <c r="B423" s="93">
        <v>45257</v>
      </c>
      <c r="C423" s="131" t="s">
        <v>684</v>
      </c>
      <c r="D423" s="131"/>
      <c r="E423" s="131"/>
      <c r="F423" s="60" t="s">
        <v>685</v>
      </c>
      <c r="G423" s="131"/>
    </row>
    <row r="424" spans="1:7" ht="50.1" customHeight="1">
      <c r="A424" s="130" t="s">
        <v>686</v>
      </c>
      <c r="B424" s="93">
        <v>45272</v>
      </c>
      <c r="C424" s="131" t="s">
        <v>687</v>
      </c>
      <c r="D424" s="131"/>
      <c r="E424" s="131"/>
      <c r="F424" s="60" t="s">
        <v>688</v>
      </c>
      <c r="G424" s="60"/>
    </row>
    <row r="425" spans="1:7" ht="50.1" customHeight="1">
      <c r="A425" s="130" t="s">
        <v>689</v>
      </c>
      <c r="B425" s="93">
        <v>45289</v>
      </c>
      <c r="C425" s="131" t="s">
        <v>690</v>
      </c>
      <c r="D425" s="131"/>
      <c r="E425" s="131"/>
      <c r="F425" s="60" t="s">
        <v>691</v>
      </c>
      <c r="G425" s="60"/>
    </row>
    <row r="426" spans="1:7">
      <c r="A426" s="63" t="s">
        <v>51</v>
      </c>
      <c r="B426" s="63"/>
      <c r="C426" s="63"/>
      <c r="D426" s="63"/>
      <c r="E426" s="63"/>
      <c r="F426" s="63"/>
      <c r="G426" s="63"/>
    </row>
    <row r="427" spans="1:7">
      <c r="A427" s="64" t="s">
        <v>80</v>
      </c>
      <c r="B427" s="64" t="s">
        <v>77</v>
      </c>
      <c r="C427" s="63" t="s">
        <v>23</v>
      </c>
      <c r="D427" s="63"/>
      <c r="E427" s="63"/>
      <c r="F427" s="57" t="s">
        <v>49</v>
      </c>
      <c r="G427" s="57"/>
    </row>
    <row r="428" spans="1:7" ht="50.1" customHeight="1">
      <c r="A428" s="87" t="s">
        <v>530</v>
      </c>
      <c r="B428" s="93">
        <v>45139</v>
      </c>
      <c r="C428" s="42" t="s">
        <v>531</v>
      </c>
      <c r="D428" s="42"/>
      <c r="E428" s="42"/>
      <c r="F428" s="60" t="s">
        <v>532</v>
      </c>
      <c r="G428" s="46"/>
    </row>
    <row r="429" spans="1:7">
      <c r="A429" s="61" t="s">
        <v>83</v>
      </c>
      <c r="B429" s="61"/>
      <c r="C429" s="61"/>
      <c r="D429" s="61"/>
      <c r="E429" s="61"/>
      <c r="F429" s="61"/>
      <c r="G429" s="61"/>
    </row>
    <row r="431" spans="1:7">
      <c r="A431" s="63" t="s">
        <v>52</v>
      </c>
      <c r="B431" s="63"/>
      <c r="C431" s="63"/>
      <c r="D431" s="63"/>
      <c r="E431" s="63"/>
      <c r="F431" s="63"/>
      <c r="G431" s="63"/>
    </row>
    <row r="432" spans="1:7">
      <c r="A432" s="64" t="s">
        <v>80</v>
      </c>
      <c r="B432" s="64" t="s">
        <v>77</v>
      </c>
      <c r="C432" s="63" t="s">
        <v>23</v>
      </c>
      <c r="D432" s="63"/>
      <c r="E432" s="63"/>
      <c r="F432" s="57" t="s">
        <v>49</v>
      </c>
      <c r="G432" s="57"/>
    </row>
    <row r="433" spans="1:7" ht="50.1" customHeight="1">
      <c r="A433" s="87" t="s">
        <v>773</v>
      </c>
      <c r="B433" s="93">
        <v>44985</v>
      </c>
      <c r="C433" s="42" t="s">
        <v>774</v>
      </c>
      <c r="D433" s="42"/>
      <c r="E433" s="42"/>
      <c r="F433" s="60" t="s">
        <v>775</v>
      </c>
      <c r="G433" s="60"/>
    </row>
    <row r="434" spans="1:7" ht="50.1" customHeight="1">
      <c r="A434" s="87" t="s">
        <v>755</v>
      </c>
      <c r="B434" s="93">
        <v>45103</v>
      </c>
      <c r="C434" s="42" t="s">
        <v>756</v>
      </c>
      <c r="D434" s="42"/>
      <c r="E434" s="42"/>
      <c r="F434" s="60" t="s">
        <v>757</v>
      </c>
      <c r="G434" s="60"/>
    </row>
    <row r="435" spans="1:7" ht="50.1" customHeight="1">
      <c r="A435" s="87" t="s">
        <v>758</v>
      </c>
      <c r="B435" s="93">
        <v>45107</v>
      </c>
      <c r="C435" s="42" t="s">
        <v>759</v>
      </c>
      <c r="D435" s="42"/>
      <c r="E435" s="42"/>
      <c r="F435" s="60" t="s">
        <v>760</v>
      </c>
      <c r="G435" s="60"/>
    </row>
    <row r="436" spans="1:7" ht="50.1" customHeight="1">
      <c r="A436" s="31" t="s">
        <v>679</v>
      </c>
      <c r="B436" s="93">
        <v>45265</v>
      </c>
      <c r="C436" s="42" t="s">
        <v>680</v>
      </c>
      <c r="D436" s="42"/>
      <c r="E436" s="42"/>
      <c r="F436" s="60" t="s">
        <v>681</v>
      </c>
      <c r="G436" s="42"/>
    </row>
    <row r="437" spans="1:7">
      <c r="A437" s="61" t="s">
        <v>83</v>
      </c>
      <c r="B437" s="61"/>
      <c r="C437" s="61"/>
      <c r="D437" s="61"/>
      <c r="E437" s="61"/>
      <c r="F437" s="61"/>
      <c r="G437" s="61"/>
    </row>
    <row r="439" spans="1:7">
      <c r="A439" s="63" t="s">
        <v>53</v>
      </c>
      <c r="B439" s="63"/>
      <c r="C439" s="63"/>
      <c r="D439" s="63"/>
      <c r="E439" s="63"/>
      <c r="F439" s="63"/>
      <c r="G439" s="63"/>
    </row>
    <row r="440" spans="1:7">
      <c r="A440" s="65" t="s">
        <v>2</v>
      </c>
      <c r="B440" s="64" t="s">
        <v>77</v>
      </c>
      <c r="C440" s="63" t="s">
        <v>54</v>
      </c>
      <c r="D440" s="63"/>
      <c r="E440" s="63"/>
      <c r="F440" s="57" t="s">
        <v>55</v>
      </c>
      <c r="G440" s="57"/>
    </row>
    <row r="441" spans="1:7" ht="50.1" customHeight="1">
      <c r="A441" s="132" t="s">
        <v>776</v>
      </c>
      <c r="B441" s="93">
        <v>44928</v>
      </c>
      <c r="C441" s="133" t="s">
        <v>777</v>
      </c>
      <c r="D441" s="133" t="s">
        <v>535</v>
      </c>
      <c r="E441" s="133" t="s">
        <v>535</v>
      </c>
      <c r="F441" s="60" t="s">
        <v>778</v>
      </c>
      <c r="G441" s="131"/>
    </row>
    <row r="442" spans="1:7" ht="50.1" customHeight="1">
      <c r="A442" s="132" t="s">
        <v>779</v>
      </c>
      <c r="B442" s="93">
        <v>44985</v>
      </c>
      <c r="C442" s="133" t="s">
        <v>780</v>
      </c>
      <c r="D442" s="133" t="s">
        <v>535</v>
      </c>
      <c r="E442" s="133" t="s">
        <v>535</v>
      </c>
      <c r="F442" s="60" t="s">
        <v>781</v>
      </c>
      <c r="G442" s="131"/>
    </row>
    <row r="443" spans="1:7" ht="50.1" customHeight="1">
      <c r="A443" s="132" t="s">
        <v>533</v>
      </c>
      <c r="B443" s="93">
        <v>45194</v>
      </c>
      <c r="C443" s="133" t="s">
        <v>534</v>
      </c>
      <c r="D443" s="133" t="s">
        <v>535</v>
      </c>
      <c r="E443" s="133" t="s">
        <v>535</v>
      </c>
      <c r="F443" s="60" t="s">
        <v>536</v>
      </c>
      <c r="G443" s="131"/>
    </row>
    <row r="444" spans="1:7" ht="50.1" customHeight="1">
      <c r="A444" s="132" t="s">
        <v>537</v>
      </c>
      <c r="B444" s="93">
        <v>45121</v>
      </c>
      <c r="C444" s="133" t="s">
        <v>538</v>
      </c>
      <c r="D444" s="133" t="s">
        <v>535</v>
      </c>
      <c r="E444" s="133" t="s">
        <v>535</v>
      </c>
      <c r="F444" s="60" t="s">
        <v>539</v>
      </c>
      <c r="G444" s="60"/>
    </row>
    <row r="445" spans="1:7" ht="42.75" customHeight="1">
      <c r="A445" s="132" t="s">
        <v>540</v>
      </c>
      <c r="B445" s="93">
        <v>44985</v>
      </c>
      <c r="C445" s="131" t="s">
        <v>541</v>
      </c>
      <c r="D445" s="131" t="s">
        <v>535</v>
      </c>
      <c r="E445" s="131" t="s">
        <v>535</v>
      </c>
      <c r="F445" s="60" t="s">
        <v>542</v>
      </c>
      <c r="G445" s="60"/>
    </row>
    <row r="446" spans="1:7" ht="50.1" customHeight="1">
      <c r="A446" s="87" t="s">
        <v>670</v>
      </c>
      <c r="B446" s="93">
        <v>45201</v>
      </c>
      <c r="C446" s="27" t="s">
        <v>671</v>
      </c>
      <c r="D446" s="27" t="s">
        <v>535</v>
      </c>
      <c r="E446" s="27" t="s">
        <v>535</v>
      </c>
      <c r="F446" s="60" t="s">
        <v>672</v>
      </c>
      <c r="G446" s="42"/>
    </row>
    <row r="447" spans="1:7" ht="50.1" customHeight="1">
      <c r="A447" s="87" t="s">
        <v>673</v>
      </c>
      <c r="B447" s="93">
        <v>45208</v>
      </c>
      <c r="C447" s="27" t="s">
        <v>674</v>
      </c>
      <c r="D447" s="27" t="s">
        <v>535</v>
      </c>
      <c r="E447" s="27" t="s">
        <v>535</v>
      </c>
      <c r="F447" s="60" t="s">
        <v>675</v>
      </c>
      <c r="G447" s="60"/>
    </row>
    <row r="448" spans="1:7" ht="50.1" customHeight="1">
      <c r="A448" s="87" t="s">
        <v>676</v>
      </c>
      <c r="B448" s="93">
        <v>45271</v>
      </c>
      <c r="C448" s="42" t="s">
        <v>677</v>
      </c>
      <c r="D448" s="42" t="s">
        <v>535</v>
      </c>
      <c r="E448" s="42" t="s">
        <v>535</v>
      </c>
      <c r="F448" s="60" t="s">
        <v>678</v>
      </c>
      <c r="G448" s="60"/>
    </row>
    <row r="449" spans="1:7">
      <c r="A449" s="61" t="s">
        <v>83</v>
      </c>
      <c r="B449" s="61"/>
      <c r="C449" s="61"/>
      <c r="D449" s="61"/>
      <c r="E449" s="61"/>
      <c r="F449" s="61"/>
      <c r="G449" s="61"/>
    </row>
    <row r="451" spans="1:7">
      <c r="A451" s="129" t="s">
        <v>102</v>
      </c>
      <c r="B451" s="129"/>
      <c r="C451" s="129"/>
      <c r="D451" s="129"/>
      <c r="E451" s="129"/>
      <c r="F451" s="129"/>
      <c r="G451" s="129"/>
    </row>
    <row r="452" spans="1:7">
      <c r="A452" s="63" t="s">
        <v>56</v>
      </c>
      <c r="B452" s="63"/>
      <c r="C452" s="63"/>
      <c r="D452" s="63" t="s">
        <v>62</v>
      </c>
      <c r="E452" s="63"/>
      <c r="F452" s="63"/>
      <c r="G452" s="63"/>
    </row>
    <row r="453" spans="1:7">
      <c r="A453" s="27">
        <v>2019</v>
      </c>
      <c r="B453" s="27"/>
      <c r="C453" s="27"/>
      <c r="D453" s="26">
        <v>1.96</v>
      </c>
      <c r="E453" s="26"/>
      <c r="F453" s="26"/>
      <c r="G453" s="26"/>
    </row>
    <row r="454" spans="1:7">
      <c r="A454" s="27">
        <v>2020</v>
      </c>
      <c r="B454" s="27"/>
      <c r="C454" s="27"/>
      <c r="D454" s="26">
        <v>2.42</v>
      </c>
      <c r="E454" s="26"/>
      <c r="F454" s="26"/>
      <c r="G454" s="26"/>
    </row>
    <row r="455" spans="1:7">
      <c r="A455" s="27">
        <v>2021</v>
      </c>
      <c r="B455" s="27"/>
      <c r="C455" s="27"/>
      <c r="D455" s="134">
        <v>2.2999999999999998</v>
      </c>
      <c r="E455" s="134"/>
      <c r="F455" s="134"/>
      <c r="G455" s="134"/>
    </row>
    <row r="456" spans="1:7">
      <c r="A456" s="27">
        <v>2022</v>
      </c>
      <c r="B456" s="27"/>
      <c r="C456" s="27"/>
      <c r="D456" s="46">
        <v>2.25</v>
      </c>
      <c r="E456" s="46"/>
      <c r="F456" s="46"/>
      <c r="G456" s="46"/>
    </row>
    <row r="457" spans="1:7">
      <c r="A457" s="61" t="s">
        <v>83</v>
      </c>
      <c r="B457" s="61"/>
      <c r="C457" s="61"/>
      <c r="D457" s="61"/>
      <c r="E457" s="61"/>
      <c r="F457" s="61"/>
      <c r="G457" s="61"/>
    </row>
    <row r="459" spans="1:7">
      <c r="A459" s="128" t="s">
        <v>103</v>
      </c>
      <c r="B459" s="128"/>
      <c r="C459" s="128"/>
      <c r="D459" s="128"/>
      <c r="E459" s="128"/>
      <c r="F459" s="128"/>
      <c r="G459" s="128"/>
    </row>
    <row r="460" spans="1:7">
      <c r="A460" s="55" t="s">
        <v>81</v>
      </c>
      <c r="B460" s="55"/>
      <c r="C460" s="55"/>
      <c r="D460" s="55"/>
      <c r="E460" s="55"/>
      <c r="F460" s="55"/>
      <c r="G460" s="55"/>
    </row>
    <row r="461" spans="1:7">
      <c r="A461" s="55"/>
      <c r="B461" s="55"/>
      <c r="C461" s="55"/>
      <c r="D461" s="55"/>
      <c r="E461" s="55"/>
      <c r="F461" s="55"/>
      <c r="G461" s="55"/>
    </row>
    <row r="462" spans="1:7">
      <c r="A462" s="55"/>
      <c r="B462" s="55"/>
      <c r="C462" s="55"/>
      <c r="D462" s="55"/>
      <c r="E462" s="55"/>
      <c r="F462" s="55"/>
      <c r="G462" s="55"/>
    </row>
    <row r="473" spans="2:2">
      <c r="B473" s="11" t="s">
        <v>837</v>
      </c>
    </row>
  </sheetData>
  <mergeCells count="494">
    <mergeCell ref="E130:E132"/>
    <mergeCell ref="E133:E135"/>
    <mergeCell ref="F136:F139"/>
    <mergeCell ref="E136:E139"/>
    <mergeCell ref="A2:G2"/>
    <mergeCell ref="A9:G9"/>
    <mergeCell ref="A10:G10"/>
    <mergeCell ref="E35:F35"/>
    <mergeCell ref="E36:F36"/>
    <mergeCell ref="E37:F37"/>
    <mergeCell ref="E116:E118"/>
    <mergeCell ref="E119:E123"/>
    <mergeCell ref="E124:E126"/>
    <mergeCell ref="G133:G135"/>
    <mergeCell ref="G136:G139"/>
    <mergeCell ref="G116:G118"/>
    <mergeCell ref="G119:G123"/>
    <mergeCell ref="F116:F118"/>
    <mergeCell ref="F119:F123"/>
    <mergeCell ref="F124:F126"/>
    <mergeCell ref="F127:F129"/>
    <mergeCell ref="G127:G129"/>
    <mergeCell ref="G124:G126"/>
    <mergeCell ref="F130:F132"/>
    <mergeCell ref="G130:G132"/>
    <mergeCell ref="E67:G67"/>
    <mergeCell ref="A68:G68"/>
    <mergeCell ref="A133:A135"/>
    <mergeCell ref="A136:A139"/>
    <mergeCell ref="E127:E129"/>
    <mergeCell ref="B60:D60"/>
    <mergeCell ref="B61:D61"/>
    <mergeCell ref="B64:D64"/>
    <mergeCell ref="C374:D374"/>
    <mergeCell ref="C375:D375"/>
    <mergeCell ref="C376:D376"/>
    <mergeCell ref="C377:D377"/>
    <mergeCell ref="F374:G377"/>
    <mergeCell ref="E88:F88"/>
    <mergeCell ref="E89:F89"/>
    <mergeCell ref="E90:F90"/>
    <mergeCell ref="E91:F91"/>
    <mergeCell ref="E92:F92"/>
    <mergeCell ref="E93:F93"/>
    <mergeCell ref="E94:F94"/>
    <mergeCell ref="E95:F95"/>
    <mergeCell ref="E96:F96"/>
    <mergeCell ref="E97:F97"/>
    <mergeCell ref="E98:F98"/>
    <mergeCell ref="E99:F99"/>
    <mergeCell ref="G88:G99"/>
    <mergeCell ref="B277:C277"/>
    <mergeCell ref="E363:G363"/>
    <mergeCell ref="F133:F135"/>
    <mergeCell ref="B195:B198"/>
    <mergeCell ref="G195:G198"/>
    <mergeCell ref="A199:A200"/>
    <mergeCell ref="B199:B200"/>
    <mergeCell ref="G199:G200"/>
    <mergeCell ref="E56:G66"/>
    <mergeCell ref="A162:A163"/>
    <mergeCell ref="B162:B163"/>
    <mergeCell ref="G162:G163"/>
    <mergeCell ref="A164:A166"/>
    <mergeCell ref="B164:B166"/>
    <mergeCell ref="G164:G166"/>
    <mergeCell ref="B80:D80"/>
    <mergeCell ref="B72:D72"/>
    <mergeCell ref="B73:D73"/>
    <mergeCell ref="B74:D74"/>
    <mergeCell ref="B75:D75"/>
    <mergeCell ref="B76:D76"/>
    <mergeCell ref="B77:D77"/>
    <mergeCell ref="E72:G82"/>
    <mergeCell ref="B56:D56"/>
    <mergeCell ref="B57:D57"/>
    <mergeCell ref="B58:D58"/>
    <mergeCell ref="B59:D59"/>
    <mergeCell ref="A309:A312"/>
    <mergeCell ref="B313:C313"/>
    <mergeCell ref="A314:A316"/>
    <mergeCell ref="B317:C317"/>
    <mergeCell ref="B319:C319"/>
    <mergeCell ref="A320:A322"/>
    <mergeCell ref="B323:C323"/>
    <mergeCell ref="A324:C324"/>
    <mergeCell ref="A209:A211"/>
    <mergeCell ref="B211:C211"/>
    <mergeCell ref="A212:A217"/>
    <mergeCell ref="B225:C225"/>
    <mergeCell ref="A226:A230"/>
    <mergeCell ref="B230:C230"/>
    <mergeCell ref="A231:A233"/>
    <mergeCell ref="B233:C233"/>
    <mergeCell ref="A234:A241"/>
    <mergeCell ref="B263:C263"/>
    <mergeCell ref="A264:A265"/>
    <mergeCell ref="B265:C265"/>
    <mergeCell ref="A266:A270"/>
    <mergeCell ref="B270:C270"/>
    <mergeCell ref="A271:A277"/>
    <mergeCell ref="A278:A281"/>
    <mergeCell ref="B67:D67"/>
    <mergeCell ref="A116:A118"/>
    <mergeCell ref="A381:G381"/>
    <mergeCell ref="A357:B357"/>
    <mergeCell ref="C357:D357"/>
    <mergeCell ref="E357:G357"/>
    <mergeCell ref="A358:B358"/>
    <mergeCell ref="C358:D358"/>
    <mergeCell ref="E358:G358"/>
    <mergeCell ref="A359:B359"/>
    <mergeCell ref="C359:D359"/>
    <mergeCell ref="E359:G359"/>
    <mergeCell ref="A360:B360"/>
    <mergeCell ref="C360:D360"/>
    <mergeCell ref="E360:G360"/>
    <mergeCell ref="A361:B361"/>
    <mergeCell ref="C361:D361"/>
    <mergeCell ref="E361:G361"/>
    <mergeCell ref="A362:B362"/>
    <mergeCell ref="C362:D362"/>
    <mergeCell ref="E362:G362"/>
    <mergeCell ref="A380:G380"/>
    <mergeCell ref="C368:D368"/>
    <mergeCell ref="G205:G324"/>
    <mergeCell ref="A1:G1"/>
    <mergeCell ref="A38:A39"/>
    <mergeCell ref="B38:C39"/>
    <mergeCell ref="D38:D39"/>
    <mergeCell ref="E38:F39"/>
    <mergeCell ref="A6:G6"/>
    <mergeCell ref="A7:G7"/>
    <mergeCell ref="B17:C17"/>
    <mergeCell ref="A3:G4"/>
    <mergeCell ref="A5:G5"/>
    <mergeCell ref="A8:G8"/>
    <mergeCell ref="A29:G29"/>
    <mergeCell ref="A30:G30"/>
    <mergeCell ref="A31:G31"/>
    <mergeCell ref="A32:G32"/>
    <mergeCell ref="E34:F34"/>
    <mergeCell ref="B22:C22"/>
    <mergeCell ref="B18:C18"/>
    <mergeCell ref="B21:C21"/>
    <mergeCell ref="F23:G23"/>
    <mergeCell ref="B23:C23"/>
    <mergeCell ref="B13:C13"/>
    <mergeCell ref="D18:E18"/>
    <mergeCell ref="A451:G451"/>
    <mergeCell ref="A452:C452"/>
    <mergeCell ref="C440:E440"/>
    <mergeCell ref="A11:G11"/>
    <mergeCell ref="A12:G12"/>
    <mergeCell ref="F15:G15"/>
    <mergeCell ref="F16:G16"/>
    <mergeCell ref="F19:G19"/>
    <mergeCell ref="A354:B354"/>
    <mergeCell ref="A355:B355"/>
    <mergeCell ref="A356:B356"/>
    <mergeCell ref="A382:G382"/>
    <mergeCell ref="C383:E383"/>
    <mergeCell ref="F383:G383"/>
    <mergeCell ref="C354:D354"/>
    <mergeCell ref="A413:G413"/>
    <mergeCell ref="C414:E414"/>
    <mergeCell ref="F414:G414"/>
    <mergeCell ref="E41:F41"/>
    <mergeCell ref="A363:B363"/>
    <mergeCell ref="E87:F87"/>
    <mergeCell ref="B81:D81"/>
    <mergeCell ref="B62:D62"/>
    <mergeCell ref="B63:D63"/>
    <mergeCell ref="A353:B353"/>
    <mergeCell ref="A119:A123"/>
    <mergeCell ref="A70:G70"/>
    <mergeCell ref="A86:G86"/>
    <mergeCell ref="A69:G69"/>
    <mergeCell ref="B78:D78"/>
    <mergeCell ref="A85:G85"/>
    <mergeCell ref="B261:C261"/>
    <mergeCell ref="A341:B341"/>
    <mergeCell ref="C340:D340"/>
    <mergeCell ref="F340:G340"/>
    <mergeCell ref="A348:G348"/>
    <mergeCell ref="A337:G337"/>
    <mergeCell ref="B82:D82"/>
    <mergeCell ref="B79:D79"/>
    <mergeCell ref="A130:A132"/>
    <mergeCell ref="A84:G84"/>
    <mergeCell ref="A218:A222"/>
    <mergeCell ref="B222:C222"/>
    <mergeCell ref="B55:D55"/>
    <mergeCell ref="E55:G55"/>
    <mergeCell ref="A24:D24"/>
    <mergeCell ref="A25:D25"/>
    <mergeCell ref="A26:D26"/>
    <mergeCell ref="A27:D27"/>
    <mergeCell ref="E24:G24"/>
    <mergeCell ref="E25:G25"/>
    <mergeCell ref="E26:G26"/>
    <mergeCell ref="E27:G27"/>
    <mergeCell ref="A52:G52"/>
    <mergeCell ref="B42:C42"/>
    <mergeCell ref="E42:F42"/>
    <mergeCell ref="A51:G51"/>
    <mergeCell ref="A53:G53"/>
    <mergeCell ref="A54:G54"/>
    <mergeCell ref="B40:C40"/>
    <mergeCell ref="E40:F40"/>
    <mergeCell ref="B35:C35"/>
    <mergeCell ref="B36:C36"/>
    <mergeCell ref="D21:E21"/>
    <mergeCell ref="D22:E22"/>
    <mergeCell ref="B20:C20"/>
    <mergeCell ref="D20:E20"/>
    <mergeCell ref="D17:E17"/>
    <mergeCell ref="F17:G17"/>
    <mergeCell ref="D13:E13"/>
    <mergeCell ref="F13:G13"/>
    <mergeCell ref="B14:C14"/>
    <mergeCell ref="D14:E14"/>
    <mergeCell ref="F14:G14"/>
    <mergeCell ref="B15:C15"/>
    <mergeCell ref="B16:C16"/>
    <mergeCell ref="F20:G20"/>
    <mergeCell ref="F22:G22"/>
    <mergeCell ref="D15:E15"/>
    <mergeCell ref="D16:E16"/>
    <mergeCell ref="B19:C19"/>
    <mergeCell ref="F18:G18"/>
    <mergeCell ref="F21:G21"/>
    <mergeCell ref="D19:E19"/>
    <mergeCell ref="A460:G462"/>
    <mergeCell ref="B65:D65"/>
    <mergeCell ref="B66:D66"/>
    <mergeCell ref="B71:D71"/>
    <mergeCell ref="E71:G71"/>
    <mergeCell ref="B83:D83"/>
    <mergeCell ref="A350:G350"/>
    <mergeCell ref="A371:G371"/>
    <mergeCell ref="A352:B352"/>
    <mergeCell ref="C352:D352"/>
    <mergeCell ref="E352:G352"/>
    <mergeCell ref="C353:D353"/>
    <mergeCell ref="A107:A112"/>
    <mergeCell ref="A459:G459"/>
    <mergeCell ref="A140:G140"/>
    <mergeCell ref="A201:G201"/>
    <mergeCell ref="A203:G203"/>
    <mergeCell ref="A453:C453"/>
    <mergeCell ref="A455:C455"/>
    <mergeCell ref="A456:C456"/>
    <mergeCell ref="B252:C252"/>
    <mergeCell ref="A142:G142"/>
    <mergeCell ref="A204:B204"/>
    <mergeCell ref="E353:F353"/>
    <mergeCell ref="A223:A224"/>
    <mergeCell ref="B224:C224"/>
    <mergeCell ref="B312:C312"/>
    <mergeCell ref="B241:C241"/>
    <mergeCell ref="A242:A252"/>
    <mergeCell ref="A253:A254"/>
    <mergeCell ref="B254:C254"/>
    <mergeCell ref="A255:A257"/>
    <mergeCell ref="B257:C257"/>
    <mergeCell ref="A258:A260"/>
    <mergeCell ref="B260:C260"/>
    <mergeCell ref="A262:A263"/>
    <mergeCell ref="B281:C281"/>
    <mergeCell ref="A282:A283"/>
    <mergeCell ref="B283:C283"/>
    <mergeCell ref="A284:A290"/>
    <mergeCell ref="B290:C290"/>
    <mergeCell ref="B291:C291"/>
    <mergeCell ref="A292:A294"/>
    <mergeCell ref="B294:C294"/>
    <mergeCell ref="A295:A297"/>
    <mergeCell ref="B297:C297"/>
    <mergeCell ref="A298:A304"/>
    <mergeCell ref="B304:C304"/>
    <mergeCell ref="D23:E23"/>
    <mergeCell ref="B37:C37"/>
    <mergeCell ref="E50:F50"/>
    <mergeCell ref="B41:C41"/>
    <mergeCell ref="B50:C50"/>
    <mergeCell ref="B44:C44"/>
    <mergeCell ref="E44:F44"/>
    <mergeCell ref="B45:C45"/>
    <mergeCell ref="E45:F45"/>
    <mergeCell ref="B46:C46"/>
    <mergeCell ref="E46:F46"/>
    <mergeCell ref="B47:C47"/>
    <mergeCell ref="E47:F47"/>
    <mergeCell ref="B48:C48"/>
    <mergeCell ref="E48:F48"/>
    <mergeCell ref="B49:C49"/>
    <mergeCell ref="E49:F49"/>
    <mergeCell ref="A33:G33"/>
    <mergeCell ref="B34:C34"/>
    <mergeCell ref="B43:C43"/>
    <mergeCell ref="E43:F43"/>
    <mergeCell ref="E83:G83"/>
    <mergeCell ref="A100:G100"/>
    <mergeCell ref="A101:G101"/>
    <mergeCell ref="A124:A126"/>
    <mergeCell ref="A141:G141"/>
    <mergeCell ref="A167:A173"/>
    <mergeCell ref="B167:B173"/>
    <mergeCell ref="G167:G173"/>
    <mergeCell ref="A205:A208"/>
    <mergeCell ref="B217:C217"/>
    <mergeCell ref="A102:G102"/>
    <mergeCell ref="A104:A105"/>
    <mergeCell ref="B208:C208"/>
    <mergeCell ref="A175:A178"/>
    <mergeCell ref="A127:A129"/>
    <mergeCell ref="B175:B178"/>
    <mergeCell ref="G175:G178"/>
    <mergeCell ref="A188:A189"/>
    <mergeCell ref="B188:B189"/>
    <mergeCell ref="G188:G189"/>
    <mergeCell ref="A190:A191"/>
    <mergeCell ref="B190:B191"/>
    <mergeCell ref="G190:G191"/>
    <mergeCell ref="A193:A194"/>
    <mergeCell ref="B193:B194"/>
    <mergeCell ref="G193:G194"/>
    <mergeCell ref="A195:A198"/>
    <mergeCell ref="A305:A308"/>
    <mergeCell ref="B308:C308"/>
    <mergeCell ref="B316:C316"/>
    <mergeCell ref="B322:C322"/>
    <mergeCell ref="C400:E400"/>
    <mergeCell ref="F400:G400"/>
    <mergeCell ref="C401:E401"/>
    <mergeCell ref="F401:G401"/>
    <mergeCell ref="E355:G355"/>
    <mergeCell ref="E356:G356"/>
    <mergeCell ref="A328:G328"/>
    <mergeCell ref="A329:G329"/>
    <mergeCell ref="A378:G378"/>
    <mergeCell ref="F367:G367"/>
    <mergeCell ref="A369:G369"/>
    <mergeCell ref="A372:G372"/>
    <mergeCell ref="C373:D373"/>
    <mergeCell ref="F373:G373"/>
    <mergeCell ref="A339:G339"/>
    <mergeCell ref="A351:G351"/>
    <mergeCell ref="D347:F347"/>
    <mergeCell ref="A340:B340"/>
    <mergeCell ref="A342:B342"/>
    <mergeCell ref="A345:G345"/>
    <mergeCell ref="C363:D363"/>
    <mergeCell ref="C402:E402"/>
    <mergeCell ref="F402:G402"/>
    <mergeCell ref="C403:E403"/>
    <mergeCell ref="F403:G403"/>
    <mergeCell ref="C330:D330"/>
    <mergeCell ref="E330:F330"/>
    <mergeCell ref="A366:G366"/>
    <mergeCell ref="C367:D367"/>
    <mergeCell ref="C355:D355"/>
    <mergeCell ref="A364:G364"/>
    <mergeCell ref="C356:D356"/>
    <mergeCell ref="A338:G338"/>
    <mergeCell ref="C341:D341"/>
    <mergeCell ref="F341:G341"/>
    <mergeCell ref="C342:D342"/>
    <mergeCell ref="F342:G342"/>
    <mergeCell ref="C398:E398"/>
    <mergeCell ref="D346:F346"/>
    <mergeCell ref="E354:G354"/>
    <mergeCell ref="A343:G343"/>
    <mergeCell ref="C388:E388"/>
    <mergeCell ref="F388:G388"/>
    <mergeCell ref="C389:E389"/>
    <mergeCell ref="A457:G457"/>
    <mergeCell ref="C417:E417"/>
    <mergeCell ref="F417:G417"/>
    <mergeCell ref="C443:E443"/>
    <mergeCell ref="F443:G443"/>
    <mergeCell ref="C444:E444"/>
    <mergeCell ref="F444:G444"/>
    <mergeCell ref="C445:E445"/>
    <mergeCell ref="F445:G445"/>
    <mergeCell ref="D453:G453"/>
    <mergeCell ref="D455:G455"/>
    <mergeCell ref="F440:G440"/>
    <mergeCell ref="D456:G456"/>
    <mergeCell ref="D452:G452"/>
    <mergeCell ref="A454:C454"/>
    <mergeCell ref="D454:G454"/>
    <mergeCell ref="A426:G426"/>
    <mergeCell ref="F436:G436"/>
    <mergeCell ref="A419:G419"/>
    <mergeCell ref="A429:G429"/>
    <mergeCell ref="A437:G437"/>
    <mergeCell ref="A449:G449"/>
    <mergeCell ref="A439:G439"/>
    <mergeCell ref="C436:E436"/>
    <mergeCell ref="C448:E448"/>
    <mergeCell ref="F448:G448"/>
    <mergeCell ref="A421:G421"/>
    <mergeCell ref="C423:E423"/>
    <mergeCell ref="F423:G423"/>
    <mergeCell ref="C424:E424"/>
    <mergeCell ref="F424:G424"/>
    <mergeCell ref="C425:E425"/>
    <mergeCell ref="F425:G425"/>
    <mergeCell ref="C435:E435"/>
    <mergeCell ref="F435:G435"/>
    <mergeCell ref="C441:E441"/>
    <mergeCell ref="F441:G441"/>
    <mergeCell ref="C442:E442"/>
    <mergeCell ref="F442:G442"/>
    <mergeCell ref="A431:G431"/>
    <mergeCell ref="C432:E432"/>
    <mergeCell ref="F432:G432"/>
    <mergeCell ref="C427:E427"/>
    <mergeCell ref="F427:G427"/>
    <mergeCell ref="C428:E428"/>
    <mergeCell ref="F428:G428"/>
    <mergeCell ref="C446:E446"/>
    <mergeCell ref="F446:G446"/>
    <mergeCell ref="C447:E447"/>
    <mergeCell ref="F447:G447"/>
    <mergeCell ref="A411:G411"/>
    <mergeCell ref="C412:G412"/>
    <mergeCell ref="C418:E418"/>
    <mergeCell ref="F418:G418"/>
    <mergeCell ref="C434:E434"/>
    <mergeCell ref="F434:G434"/>
    <mergeCell ref="C433:E433"/>
    <mergeCell ref="F433:G433"/>
    <mergeCell ref="F422:G422"/>
    <mergeCell ref="C394:E394"/>
    <mergeCell ref="F394:G394"/>
    <mergeCell ref="C395:E395"/>
    <mergeCell ref="F395:G395"/>
    <mergeCell ref="C396:E396"/>
    <mergeCell ref="F396:G396"/>
    <mergeCell ref="C384:E384"/>
    <mergeCell ref="F384:G384"/>
    <mergeCell ref="C385:E385"/>
    <mergeCell ref="F385:G385"/>
    <mergeCell ref="C386:E386"/>
    <mergeCell ref="F386:G386"/>
    <mergeCell ref="C387:E387"/>
    <mergeCell ref="F387:G387"/>
    <mergeCell ref="F389:G389"/>
    <mergeCell ref="C390:E390"/>
    <mergeCell ref="F390:G390"/>
    <mergeCell ref="C391:E391"/>
    <mergeCell ref="F391:G391"/>
    <mergeCell ref="C392:E392"/>
    <mergeCell ref="F392:G392"/>
    <mergeCell ref="C393:E393"/>
    <mergeCell ref="F393:G393"/>
    <mergeCell ref="F398:G398"/>
    <mergeCell ref="C399:E399"/>
    <mergeCell ref="F399:G399"/>
    <mergeCell ref="C415:E415"/>
    <mergeCell ref="F415:G415"/>
    <mergeCell ref="C416:E416"/>
    <mergeCell ref="F416:G416"/>
    <mergeCell ref="C397:E397"/>
    <mergeCell ref="F397:G397"/>
    <mergeCell ref="C404:E404"/>
    <mergeCell ref="F404:G404"/>
    <mergeCell ref="C405:E405"/>
    <mergeCell ref="F405:G405"/>
    <mergeCell ref="C406:E406"/>
    <mergeCell ref="F406:G406"/>
    <mergeCell ref="C407:E407"/>
    <mergeCell ref="F407:G407"/>
    <mergeCell ref="C408:E408"/>
    <mergeCell ref="F408:G408"/>
    <mergeCell ref="C409:E409"/>
    <mergeCell ref="F409:G409"/>
    <mergeCell ref="C410:E410"/>
    <mergeCell ref="F410:G410"/>
    <mergeCell ref="C336:D336"/>
    <mergeCell ref="E336:F336"/>
    <mergeCell ref="C331:D331"/>
    <mergeCell ref="E331:F331"/>
    <mergeCell ref="C332:D332"/>
    <mergeCell ref="E332:F332"/>
    <mergeCell ref="C333:D333"/>
    <mergeCell ref="E333:F333"/>
    <mergeCell ref="C334:D334"/>
    <mergeCell ref="E334:F334"/>
    <mergeCell ref="C335:D335"/>
    <mergeCell ref="E335:F335"/>
  </mergeCells>
  <phoneticPr fontId="3" type="noConversion"/>
  <hyperlinks>
    <hyperlink ref="A12" r:id="rId1" xr:uid="{D76DB33E-5A57-494E-921F-35D53CAE56A8}"/>
    <hyperlink ref="A31" r:id="rId2" xr:uid="{747B7AFB-EDCC-4749-BC1A-E210EE78A9FE}"/>
    <hyperlink ref="A33" r:id="rId3" xr:uid="{8EFD7FDA-C492-432F-9D44-261943D2DBF3}"/>
    <hyperlink ref="E356" r:id="rId4" xr:uid="{0444A672-A5C1-44FA-A5DF-1346F6A54C64}"/>
    <hyperlink ref="E355" r:id="rId5" xr:uid="{18C85F3B-45B5-49A1-9199-565D1CA0B501}"/>
    <hyperlink ref="A378" r:id="rId6" xr:uid="{932F0BFD-0A50-4E18-89D0-B4C5FBF54402}"/>
    <hyperlink ref="E56" r:id="rId7" xr:uid="{179086EB-265D-4E7A-AEEF-2ED540DF19A7}"/>
    <hyperlink ref="A100" r:id="rId8" xr:uid="{908300D3-00E4-4E18-877F-F7FDE0E8B683}"/>
    <hyperlink ref="E72" r:id="rId9" xr:uid="{9C255163-8089-4AA7-AF7F-E4A89C4E42E6}"/>
    <hyperlink ref="F401" r:id="rId10" xr:uid="{46BA6DFC-24A8-44BB-BF4C-77F77C8B45DA}"/>
    <hyperlink ref="F402" r:id="rId11" xr:uid="{C6CFFE4C-1D11-4B64-AB1B-6ACD1720C3D1}"/>
    <hyperlink ref="F400" r:id="rId12" xr:uid="{DE0D7FAA-37FF-4B6A-901B-AD71F61F3172}"/>
    <hyperlink ref="F403" r:id="rId13" xr:uid="{8617AEE0-E8AA-4588-81B7-617F49133538}"/>
    <hyperlink ref="F417" r:id="rId14" xr:uid="{CCEE2649-6875-49DA-A9A9-A3F9CB2738FC}"/>
    <hyperlink ref="F428" r:id="rId15" xr:uid="{FF237224-2CC1-4699-A666-3BD6A2A2C736}"/>
    <hyperlink ref="F444" r:id="rId16" xr:uid="{1DAC76F5-3C7C-4A31-AA37-123D4F5BF582}"/>
    <hyperlink ref="F443" r:id="rId17" xr:uid="{EB72185B-1C09-4B00-B107-AC6760F0A5F9}"/>
    <hyperlink ref="F445" r:id="rId18" xr:uid="{27635F03-2EC5-4201-8062-3E17AA29A34D}"/>
    <hyperlink ref="G38" r:id="rId19" xr:uid="{6BDE3EBE-40F9-4C95-829B-2413D44B62DC}"/>
    <hyperlink ref="G39" r:id="rId20" xr:uid="{9C5109D0-174C-4884-A485-06FEA2F78E43}"/>
    <hyperlink ref="G36" r:id="rId21" xr:uid="{E155E954-D8DA-45D9-81A3-046F45A9A40A}"/>
    <hyperlink ref="E353" r:id="rId22" xr:uid="{A6C17DCE-0CCB-45DF-A36B-B317CA87AF42}"/>
    <hyperlink ref="G353" r:id="rId23" xr:uid="{DEB22CB5-FB7D-4AA0-BB75-0B7D7DB77A73}"/>
    <hyperlink ref="E354" r:id="rId24" xr:uid="{17FC4B80-79CC-41B6-B0DD-A21AB0FF36A5}"/>
    <hyperlink ref="G107" r:id="rId25" xr:uid="{B7965E3E-BC23-4084-BCF3-050AABD61E2C}"/>
    <hyperlink ref="G205" r:id="rId26" xr:uid="{408F5A06-A56F-4167-9875-90152876BC40}"/>
    <hyperlink ref="G174" r:id="rId27" xr:uid="{B365FACA-E313-4529-8BB2-DBA46C081FC1}"/>
    <hyperlink ref="G175" r:id="rId28" xr:uid="{8695BFF4-A9EC-40F2-9261-AAC415821233}"/>
    <hyperlink ref="G188" r:id="rId29" xr:uid="{CB65F459-A92D-4064-B0AF-EA9374AEF738}"/>
    <hyperlink ref="G190" r:id="rId30" xr:uid="{A234251E-069D-4FE7-AC5D-DD7E4585969D}"/>
    <hyperlink ref="G195" r:id="rId31" xr:uid="{E12FC4B9-B5BB-4E06-A4ED-CEF2455A5060}"/>
    <hyperlink ref="G159" r:id="rId32" xr:uid="{C11185EC-CD42-4D9D-8142-53FBB257EBF9}"/>
    <hyperlink ref="G160" r:id="rId33" xr:uid="{E641D776-AE78-4EF1-9A60-6D3665B88D66}"/>
    <hyperlink ref="G161" r:id="rId34" xr:uid="{2FE1B4C0-C37A-46CB-AEE1-C982C14FCE85}"/>
    <hyperlink ref="G164" r:id="rId35" xr:uid="{DD89768D-5C3F-484D-90E4-3C74CAB2AF0D}"/>
    <hyperlink ref="G167" r:id="rId36" xr:uid="{4D6D83D7-B895-4450-8555-604EAD1B7947}"/>
    <hyperlink ref="G149" r:id="rId37" xr:uid="{113A46D7-5AE1-4CDB-9D39-8098536D2632}"/>
    <hyperlink ref="G153" r:id="rId38" xr:uid="{71573D25-5809-480A-9E22-BFF864891DE1}"/>
    <hyperlink ref="G152" r:id="rId39" xr:uid="{3F687DA8-55F6-4BAF-B236-581184ECA005}"/>
    <hyperlink ref="G151" r:id="rId40" xr:uid="{C96813C3-F061-4F8E-9321-8B43FFB475A0}"/>
    <hyperlink ref="G150" r:id="rId41" xr:uid="{4AC9619A-E664-446B-8926-5E3F7380533D}"/>
    <hyperlink ref="G154" r:id="rId42" xr:uid="{711DB09A-C615-499C-A69A-E047FA67DD3A}"/>
    <hyperlink ref="G156" r:id="rId43" xr:uid="{2B241984-F9E1-4933-87AE-3F8CC5A0D99B}"/>
    <hyperlink ref="G157" r:id="rId44" xr:uid="{7368E602-A9FB-491D-ADAB-FD7A0241C0BA}"/>
    <hyperlink ref="G158" r:id="rId45" xr:uid="{6802EF72-9323-4D80-A855-C5D73CCBB80A}"/>
    <hyperlink ref="G144" r:id="rId46" xr:uid="{72B31F44-9A7C-4CCF-886C-FCC0EF1BBC2E}"/>
    <hyperlink ref="G145" r:id="rId47" xr:uid="{82207761-0AD8-4E11-900D-11DD27860683}"/>
    <hyperlink ref="G148" r:id="rId48" xr:uid="{AC6502F1-092E-4519-A469-540254BCF205}"/>
    <hyperlink ref="G147" r:id="rId49" xr:uid="{D33B0946-1ECB-4200-BEF4-378859C3E4BB}"/>
    <hyperlink ref="G146" r:id="rId50" xr:uid="{3B89BDA3-9A93-42C0-A569-2458CEBD1441}"/>
    <hyperlink ref="G104" r:id="rId51" xr:uid="{CBBD3204-0F14-490C-B9BE-CDDF618853DC}"/>
    <hyperlink ref="G108" r:id="rId52" xr:uid="{11A0D624-B53F-49FC-9982-DE8C9DF703BB}"/>
    <hyperlink ref="G109" r:id="rId53" xr:uid="{C27917DB-B8A9-4C7E-9C10-80FB8C6F01C1}"/>
    <hyperlink ref="G110" r:id="rId54" xr:uid="{E709532D-2D6C-479C-A15F-D27474FAC340}"/>
    <hyperlink ref="G35" r:id="rId55" xr:uid="{759FBF09-48F0-4AFE-9DCA-DF557CA3AFE8}"/>
    <hyperlink ref="F446" r:id="rId56" xr:uid="{C547BA13-F3C2-4812-ADB7-F4D52B4E0E0F}"/>
    <hyperlink ref="F447" r:id="rId57" xr:uid="{B475E825-C285-4316-BA9C-E5190DDCE620}"/>
    <hyperlink ref="F448" r:id="rId58" xr:uid="{B70052DF-8CD2-490B-84A5-64A76DA137D2}"/>
    <hyperlink ref="F436" r:id="rId59" xr:uid="{3B6EE379-9CB3-4604-AB45-1C4A99FED297}"/>
    <hyperlink ref="F423" r:id="rId60" xr:uid="{3132B425-4657-4834-BB9F-CB719B744B19}"/>
    <hyperlink ref="F424" r:id="rId61" xr:uid="{462253BF-BD0A-47F0-9713-4C54AA35C8FF}"/>
    <hyperlink ref="F425" r:id="rId62" xr:uid="{A3CD247E-22D9-4E9E-AFCB-9DE2337DD9C7}"/>
    <hyperlink ref="F418" r:id="rId63" xr:uid="{E0F056F5-04D0-46E1-9E3E-67E480A97830}"/>
    <hyperlink ref="F404" r:id="rId64" xr:uid="{AE596ADF-BAEA-4803-B51B-E9DA588FDEEB}"/>
    <hyperlink ref="F405" r:id="rId65" xr:uid="{D7245626-903C-4F23-BA23-6E1A4C05FBA0}"/>
    <hyperlink ref="F406" r:id="rId66" xr:uid="{5DF401A3-3EFD-47E5-8B3B-E625C9B68412}"/>
    <hyperlink ref="F407" r:id="rId67" xr:uid="{AF881BE6-C79A-4FD3-9B55-72D170CE7EB0}"/>
    <hyperlink ref="F408" r:id="rId68" xr:uid="{67B10AD1-C3CE-4FDE-B4AE-039B56AB0E76}"/>
    <hyperlink ref="F409" r:id="rId69" xr:uid="{3486EA6F-9312-4DB1-A736-C0A8615F8D7B}"/>
    <hyperlink ref="F410" r:id="rId70" xr:uid="{83DFDD9B-238E-4283-8F13-F0E561F1E8D5}"/>
    <hyperlink ref="F415" r:id="rId71" xr:uid="{7D0CE65B-65A0-4991-86E2-1C02F51B98F4}"/>
    <hyperlink ref="F416" r:id="rId72" xr:uid="{0A37A869-C806-4DC6-9AE8-68B39394A35E}"/>
    <hyperlink ref="F387" r:id="rId73" xr:uid="{739B04DC-AC6D-4173-8467-F4812ABFC056}"/>
    <hyperlink ref="F386" r:id="rId74" xr:uid="{6C9AB153-B7D7-4121-B3B3-19F2AAD13DE5}"/>
    <hyperlink ref="F385" r:id="rId75" xr:uid="{0EAC0F4F-1CAF-47E3-AFCB-951BD68877C8}"/>
    <hyperlink ref="F384" r:id="rId76" xr:uid="{8821CDEB-EE38-4AE8-8F27-36ABACE05F7C}"/>
    <hyperlink ref="F433" r:id="rId77" xr:uid="{650999E0-4CB9-458C-A7F7-EFC8C2C014ED}"/>
    <hyperlink ref="F441" r:id="rId78" xr:uid="{F1DAD865-F866-4812-B789-8491485C4BF4}"/>
    <hyperlink ref="F442" r:id="rId79" xr:uid="{5843E145-89AD-4080-9C40-7A5D53D77BD5}"/>
    <hyperlink ref="G331" r:id="rId80" xr:uid="{BD67C910-EC9C-49BB-B5D2-D9EFD56C9720}"/>
    <hyperlink ref="G332" r:id="rId81" xr:uid="{A1FDF46C-181E-4CD8-B92E-7E6764E8FF34}"/>
    <hyperlink ref="G333" r:id="rId82" xr:uid="{2AEF5460-A991-45F2-878F-0A25C25FE782}"/>
    <hyperlink ref="G336" r:id="rId83" xr:uid="{4E00892A-A660-4600-AF17-4E6BD53F8F4F}"/>
    <hyperlink ref="G334" r:id="rId84" xr:uid="{AC667A7F-A09B-4A31-B026-9D1995BEB6EA}"/>
    <hyperlink ref="G335" r:id="rId85" xr:uid="{75DB015C-2005-413D-9110-A780EC60DEA2}"/>
    <hyperlink ref="A337" r:id="rId86" xr:uid="{A38A6B47-5ACC-47D5-B9E9-9EA39C5B4FA7}"/>
    <hyperlink ref="G42" r:id="rId87" xr:uid="{A57659C9-797A-4FC1-B31F-247D132D24DB}"/>
    <hyperlink ref="G116" r:id="rId88" xr:uid="{B3503CA4-8D0B-497D-99C4-154440A02DA0}"/>
    <hyperlink ref="G119" r:id="rId89" xr:uid="{FFA9140D-C1F9-4BBF-80B1-FFA3AA1FEA14}"/>
    <hyperlink ref="G124" r:id="rId90" xr:uid="{2D892ADD-B915-469B-9DCC-2AD2D1D6687C}"/>
    <hyperlink ref="G127" r:id="rId91" xr:uid="{87A3972B-B055-4BB2-84FF-8A63672B58D1}"/>
    <hyperlink ref="G130" r:id="rId92" xr:uid="{6668A5E2-F771-4AD5-BC81-17A4FF6F96A2}"/>
    <hyperlink ref="G133" r:id="rId93" xr:uid="{A74A021B-00A9-4514-94CA-2F53E0503318}"/>
    <hyperlink ref="G136" r:id="rId94" xr:uid="{AB822170-A9F8-4EA3-B46B-92CAF9E128E2}"/>
    <hyperlink ref="G368" r:id="rId95" xr:uid="{4B9FB628-CE86-41D1-8E40-C83C9C9887F7}"/>
    <hyperlink ref="F374" r:id="rId96" xr:uid="{C265FF93-6D6D-4BFF-9E01-3A29A16E0B3A}"/>
    <hyperlink ref="E357" r:id="rId97" xr:uid="{C4DDF2EA-B37A-4553-B0AF-2A232AA50B8A}"/>
    <hyperlink ref="E358" r:id="rId98" xr:uid="{B0155378-1ACB-4587-B604-1871B5F64846}"/>
    <hyperlink ref="E359" r:id="rId99" xr:uid="{6D84D288-7512-4B73-9C08-65540284AB7D}"/>
    <hyperlink ref="E360" r:id="rId100" xr:uid="{BC00BE7A-D345-4144-8C61-7727933CD2AE}"/>
    <hyperlink ref="E361" r:id="rId101" xr:uid="{0A510751-1292-489E-BA1D-F62F82839F5F}"/>
    <hyperlink ref="E362" r:id="rId102" xr:uid="{41754EB1-F6D2-4EAE-B2DB-4AC0F5A77DCC}"/>
    <hyperlink ref="E363" r:id="rId103" xr:uid="{520250EF-5BC8-484B-8631-195F0320FD83}"/>
    <hyperlink ref="G347" r:id="rId104" xr:uid="{A35DC671-0D24-40F1-889C-CB4EA05B124C}"/>
    <hyperlink ref="G50" r:id="rId105" xr:uid="{CEDCB6B3-7C0C-438A-8FC1-0FEC928CC183}"/>
    <hyperlink ref="G49" r:id="rId106" xr:uid="{24C67F8F-B6A7-43B0-B72C-D85F54AF2BB1}"/>
    <hyperlink ref="G105:G106" r:id="rId107" display="https://mdipy-my.sharepoint.com/:f:/g/personal/monitoreo_vmap_mdi_gov_py/Ek_aSF8Jo05JstaZdjCTAqkBEj9vYFgBsI4eT5US0MOJRA?e=vm2lKQ" xr:uid="{E281A884-2499-432F-8DF7-DFBC64FE4820}"/>
    <hyperlink ref="G43" r:id="rId108" xr:uid="{C7C50766-BA73-45C5-8A0E-FCF4A65CB6E8}"/>
    <hyperlink ref="G44" r:id="rId109" xr:uid="{09C2A9B0-B14D-462E-9C21-E777BC33E8F0}"/>
    <hyperlink ref="G45" r:id="rId110" xr:uid="{6FA9A063-1110-49A0-8F1D-F5D4C1081B85}"/>
    <hyperlink ref="G46" r:id="rId111" xr:uid="{70EFBE0C-CE19-42C6-B9B2-6945BFD53CC9}"/>
    <hyperlink ref="G47" r:id="rId112" xr:uid="{B3614BCE-927B-4C56-975E-45A708162055}"/>
    <hyperlink ref="G48" r:id="rId113" xr:uid="{473E246B-6CE3-42B7-8064-4266EB87CFCA}"/>
  </hyperlinks>
  <printOptions horizontalCentered="1"/>
  <pageMargins left="0.23622047244094491" right="0.23622047244094491" top="0.74803149606299213" bottom="0.65486111111111112" header="0.31496062992125984" footer="0.31496062992125984"/>
  <pageSetup paperSize="281" scale="69" fitToHeight="0" orientation="landscape" r:id="rId114"/>
  <headerFooter>
    <oddHeader>&amp;L&amp;G&amp;CPAG. &amp;P DE &amp;N</oddHeader>
    <oddFooter>&amp;CVisión: Ser un organismo confiable, eficaz y eficiente, reconocido a nivel nacional e internacional, con personal altamente calificado y comprometido con valores éticos y morales, como garante de la gobernabilidad democrática y la seguridad ciudadana.</oddFooter>
  </headerFooter>
  <rowBreaks count="20" manualBreakCount="20">
    <brk id="28" max="6" man="1"/>
    <brk id="43" max="6" man="1"/>
    <brk id="52" max="6" man="1"/>
    <brk id="101" max="6" man="1"/>
    <brk id="106" max="6" man="1"/>
    <brk id="112" max="6" man="1"/>
    <brk id="115" max="6" man="1"/>
    <brk id="123" max="6" man="1"/>
    <brk id="129" max="6" man="1"/>
    <brk id="141" max="6" man="1"/>
    <brk id="176" max="6" man="1"/>
    <brk id="191" max="6" man="1"/>
    <brk id="327" max="6" man="1"/>
    <brk id="354" max="6" man="1"/>
    <brk id="360" max="6" man="1"/>
    <brk id="379" max="6" man="1"/>
    <brk id="396" max="6" man="1"/>
    <brk id="412" max="6" man="1"/>
    <brk id="430" max="6" man="1"/>
    <brk id="450" max="6" man="1"/>
  </rowBreaks>
  <drawing r:id="rId115"/>
  <legacyDrawingHF r:id="rId1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A529C-2F5C-4766-A77F-77FC2E72D909}">
  <dimension ref="C6:H38"/>
  <sheetViews>
    <sheetView topLeftCell="A35" workbookViewId="0">
      <selection activeCell="F59" sqref="F59"/>
    </sheetView>
  </sheetViews>
  <sheetFormatPr baseColWidth="10" defaultRowHeight="15"/>
  <cols>
    <col min="6" max="6" width="35.85546875" bestFit="1" customWidth="1"/>
    <col min="8" max="8" width="36.5703125" customWidth="1"/>
  </cols>
  <sheetData>
    <row r="6" spans="3:6">
      <c r="C6" s="5" t="s">
        <v>14</v>
      </c>
      <c r="D6" s="10">
        <v>1</v>
      </c>
      <c r="E6" s="8"/>
      <c r="F6" s="8"/>
    </row>
    <row r="7" spans="3:6">
      <c r="C7" s="5" t="s">
        <v>15</v>
      </c>
      <c r="D7" s="10">
        <v>1</v>
      </c>
      <c r="E7" s="8"/>
      <c r="F7" s="8"/>
    </row>
    <row r="8" spans="3:6">
      <c r="C8" s="5" t="s">
        <v>16</v>
      </c>
      <c r="D8" s="10">
        <v>1</v>
      </c>
      <c r="E8" s="8"/>
      <c r="F8" s="8"/>
    </row>
    <row r="9" spans="3:6">
      <c r="C9" s="5" t="s">
        <v>17</v>
      </c>
      <c r="D9" s="10">
        <v>1</v>
      </c>
      <c r="E9" s="8"/>
      <c r="F9" s="8"/>
    </row>
    <row r="10" spans="3:6">
      <c r="C10" s="5" t="s">
        <v>20</v>
      </c>
      <c r="D10" s="9">
        <v>0</v>
      </c>
      <c r="E10" s="9"/>
      <c r="F10" s="9"/>
    </row>
    <row r="11" spans="3:6">
      <c r="C11" s="5" t="s">
        <v>21</v>
      </c>
      <c r="D11" s="9">
        <v>0</v>
      </c>
      <c r="E11" s="9"/>
      <c r="F11" s="9"/>
    </row>
    <row r="13" spans="3:6">
      <c r="D13" s="8" t="s">
        <v>152</v>
      </c>
      <c r="E13" s="8"/>
      <c r="F13" s="8"/>
    </row>
    <row r="36" spans="6:8" ht="15.75">
      <c r="F36" t="str">
        <f>UPPER(H36)</f>
        <v>DERIVADAS AL MINISTERIO DE JUSTICIA</v>
      </c>
      <c r="G36">
        <v>16</v>
      </c>
      <c r="H36" s="6" t="s">
        <v>428</v>
      </c>
    </row>
    <row r="37" spans="6:8" ht="15.75">
      <c r="F37" t="str">
        <f t="shared" ref="F37:F38" si="0">UPPER(H37)</f>
        <v xml:space="preserve">RESPONDIDAS EN TIEMPO Y FORMA </v>
      </c>
      <c r="G37">
        <v>26</v>
      </c>
      <c r="H37" s="6" t="s">
        <v>429</v>
      </c>
    </row>
    <row r="38" spans="6:8" ht="15.75">
      <c r="F38" t="str">
        <f t="shared" si="0"/>
        <v>INICIADA  - EN PROCESO</v>
      </c>
      <c r="G38">
        <v>1</v>
      </c>
      <c r="H38" s="6" t="s">
        <v>430</v>
      </c>
    </row>
  </sheetData>
  <mergeCells count="7">
    <mergeCell ref="D13:F13"/>
    <mergeCell ref="D11:F11"/>
    <mergeCell ref="D6:F6"/>
    <mergeCell ref="D7:F7"/>
    <mergeCell ref="D8:F8"/>
    <mergeCell ref="D9:F9"/>
    <mergeCell ref="D10:F10"/>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MATRIZ RCC_23</vt:lpstr>
      <vt:lpstr>Hoja1</vt:lpstr>
      <vt:lpstr>'MATRIZ RCC_23'!Área_de_impresión</vt:lpstr>
      <vt:lpstr>'MATRIZ RCC_23'!Títulos_a_imprimir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SENAC</dc:creator>
  <cp:lastModifiedBy>CLARO ROJAS</cp:lastModifiedBy>
  <cp:lastPrinted>2024-01-11T14:50:51Z</cp:lastPrinted>
  <dcterms:created xsi:type="dcterms:W3CDTF">2020-06-23T19:35:00Z</dcterms:created>
  <dcterms:modified xsi:type="dcterms:W3CDTF">2024-01-11T14:57:37Z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2058-11.2.0.9937</vt:lpwstr>
  </property>
</Properties>
</file>